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60" windowHeight="12600" tabRatio="582" activeTab="4"/>
  </bookViews>
  <sheets>
    <sheet name="grafo" sheetId="1" r:id="rId1"/>
    <sheet name="Sensitivity Report 17" sheetId="2" r:id="rId2"/>
    <sheet name="costi" sheetId="3" r:id="rId3"/>
    <sheet name="costi+dist" sheetId="4" r:id="rId4"/>
    <sheet name="output" sheetId="5" r:id="rId5"/>
  </sheets>
  <definedNames>
    <definedName name="sencount" hidden="1">17</definedName>
    <definedName name="solver_adj" localSheetId="2" hidden="1">'costi'!$J$8:$J$17</definedName>
    <definedName name="solver_adj" localSheetId="3" hidden="1">'costi+dist'!$K$8:$K$17,'costi+dist'!$K$21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'costi'!$J$4</definedName>
    <definedName name="solver_lhs1" localSheetId="3" hidden="1">'costi+dist'!$G$7:$G$24</definedName>
    <definedName name="solver_lhs2" localSheetId="2" hidden="1">'costi'!$F$7:$F$24</definedName>
    <definedName name="solver_lhs2" localSheetId="3" hidden="1">'costi+dist'!$H$7:$H$24</definedName>
    <definedName name="solver_lhs3" localSheetId="2" hidden="1">'costi'!$G$7:$G$24</definedName>
    <definedName name="solver_lhs3" localSheetId="3" hidden="1">'costi+dist'!$K$4</definedName>
    <definedName name="solver_lin" localSheetId="2" hidden="1">1</definedName>
    <definedName name="solver_lin" localSheetId="3" hidden="1">1</definedName>
    <definedName name="solver_neg" localSheetId="2" hidden="1">2</definedName>
    <definedName name="solver_neg" localSheetId="3" hidden="1">1</definedName>
    <definedName name="solver_num" localSheetId="2" hidden="1">3</definedName>
    <definedName name="solver_num" localSheetId="3" hidden="1">3</definedName>
    <definedName name="solver_nwt" localSheetId="2" hidden="1">1</definedName>
    <definedName name="solver_nwt" localSheetId="3" hidden="1">1</definedName>
    <definedName name="solver_opt" localSheetId="2" hidden="1">'costi'!$E$4</definedName>
    <definedName name="solver_opt" localSheetId="3" hidden="1">'costi+dist'!$F$4</definedName>
    <definedName name="solver_pre" localSheetId="2" hidden="1">0.000001</definedName>
    <definedName name="solver_pre" localSheetId="3" hidden="1">0.000001</definedName>
    <definedName name="solver_rel1" localSheetId="2" hidden="1">2</definedName>
    <definedName name="solver_rel1" localSheetId="3" hidden="1">1</definedName>
    <definedName name="solver_rel2" localSheetId="2" hidden="1">1</definedName>
    <definedName name="solver_rel2" localSheetId="3" hidden="1">1</definedName>
    <definedName name="solver_rel3" localSheetId="2" hidden="1">1</definedName>
    <definedName name="solver_rel3" localSheetId="3" hidden="1">2</definedName>
    <definedName name="solver_rhs1" localSheetId="2" hidden="1">0</definedName>
    <definedName name="solver_rhs1" localSheetId="3" hidden="1">'costi+dist'!$F$7:$F$24</definedName>
    <definedName name="solver_rhs2" localSheetId="2" hidden="1">'costi'!$E$7:$E$24</definedName>
    <definedName name="solver_rhs2" localSheetId="3" hidden="1">'costi+dist'!$F$7:$F$24</definedName>
    <definedName name="solver_rhs3" localSheetId="2" hidden="1">'costi'!$E$7:$E$24</definedName>
    <definedName name="solver_rhs3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<sst xmlns="http://schemas.openxmlformats.org/spreadsheetml/2006/main" count="165" uniqueCount="92">
  <si>
    <t>costi</t>
  </si>
  <si>
    <t>prob.(*100)</t>
  </si>
  <si>
    <t>dest.</t>
  </si>
  <si>
    <t>sorg.</t>
  </si>
  <si>
    <t>nodi</t>
  </si>
  <si>
    <t>V</t>
  </si>
  <si>
    <t>p*c</t>
  </si>
  <si>
    <t>archi</t>
  </si>
  <si>
    <t>distanze</t>
  </si>
  <si>
    <t>W</t>
  </si>
  <si>
    <t>prob(%)</t>
  </si>
  <si>
    <t>Vi-(1-p)Vj-dW</t>
  </si>
  <si>
    <t>Vj-(1-p)Vi-dW</t>
  </si>
  <si>
    <t>prob.(%)</t>
  </si>
  <si>
    <t>CAMMINO DI COSTO ATTESO MINIMO CON PL DA  PROGRAMMAZIONE DINAMICA</t>
  </si>
  <si>
    <t>Vi-(1-p)Vj</t>
  </si>
  <si>
    <t>Vj-(1-p)Vi</t>
  </si>
  <si>
    <t>dati</t>
  </si>
  <si>
    <t>dati dipendent i da altri dati</t>
  </si>
  <si>
    <t xml:space="preserve">variabili </t>
  </si>
  <si>
    <t>grandezze dipendenti da dati e variabili</t>
  </si>
  <si>
    <t>obiettivo</t>
  </si>
  <si>
    <t>parametro da variare</t>
  </si>
  <si>
    <t>D</t>
  </si>
  <si>
    <t>CAMMINO DI COSTO ATTESO MINIMO E DISTANZA ATTESA VINCOLATA CON PL DA  PROGRAMMAZIONE DINAMICA</t>
  </si>
  <si>
    <t>Microsoft Excel 10.1 Sensitivity Report</t>
  </si>
  <si>
    <t>Worksheet: [minexpcost.xls]costi</t>
  </si>
  <si>
    <t>Report Created: 28-03-2006 10:01:46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</si>
  <si>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</si>
  <si>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</si>
  <si>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</si>
  <si>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</si>
  <si>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</si>
  <si>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</si>
  <si>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</si>
  <si>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</si>
  <si>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</si>
  <si>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</si>
  <si>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</si>
  <si>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</si>
  <si>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</si>
  <si>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</si>
  <si>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</si>
  <si>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</si>
  <si>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</si>
  <si>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$J$8</t>
  </si>
  <si>
    <t>$J$9</t>
  </si>
  <si>
    <t>$J$10</t>
  </si>
  <si>
    <t>$J$11</t>
  </si>
  <si>
    <t>$J$12</t>
  </si>
  <si>
    <t>$J$13</t>
  </si>
  <si>
    <t>$J$14</t>
  </si>
  <si>
    <t>$J$15</t>
  </si>
  <si>
    <t>$J$16</t>
  </si>
  <si>
    <t>$J$17</t>
  </si>
  <si>
    <t>$J$4</t>
  </si>
  <si>
    <t>$F$7</t>
  </si>
  <si>
    <t>$F$8</t>
  </si>
  <si>
    <t>$F$9</t>
  </si>
  <si>
    <t>$F$10</t>
  </si>
  <si>
    <t>$F$11</t>
  </si>
  <si>
    <t>$F$12</t>
  </si>
  <si>
    <t>$F$13</t>
  </si>
  <si>
    <t>$F$14</t>
  </si>
  <si>
    <t>$F$15</t>
  </si>
  <si>
    <t>$F$16</t>
  </si>
  <si>
    <t>$F$17</t>
  </si>
  <si>
    <t>$F$18</t>
  </si>
  <si>
    <t>$F$19</t>
  </si>
  <si>
    <t>$F$20</t>
  </si>
  <si>
    <t>$F$21</t>
  </si>
  <si>
    <t>$F$22</t>
  </si>
  <si>
    <t>$F$23</t>
  </si>
  <si>
    <t>$F$24</t>
  </si>
  <si>
    <t>$G$7</t>
  </si>
  <si>
    <t>$G$8</t>
  </si>
  <si>
    <t>$G$9</t>
  </si>
  <si>
    <t>$G$10</t>
  </si>
  <si>
    <t>$G$11</t>
  </si>
  <si>
    <t>$G$12</t>
  </si>
  <si>
    <t>$G$13</t>
  </si>
  <si>
    <t>$G$14</t>
  </si>
  <si>
    <t>$G$15</t>
  </si>
  <si>
    <t>$G$16</t>
  </si>
  <si>
    <t>$G$17</t>
  </si>
  <si>
    <t>$G$18</t>
  </si>
  <si>
    <t>$G$19</t>
  </si>
  <si>
    <t>$G$20</t>
  </si>
  <si>
    <t>$G$21</t>
  </si>
  <si>
    <t>$G$22</t>
  </si>
  <si>
    <t>$G$23</t>
  </si>
  <si>
    <t>$G$24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</si>
</sst>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b/>
      <sz val="10"/>
      <color indexed="17"/>
      <name val="Verdana"/>
      <family val="0"/>
    </font>
    <font>
      <b/>
      <sz val="10"/>
      <color indexed="12"/>
      <name val="Verdana"/>
      <family val="0"/>
    </font>
    <font>
      <b/>
      <sz val="10"/>
      <color indexed="53"/>
      <name val="Verdana"/>
      <family val="0"/>
    </font>
    <font>
      <b/>
      <sz val="10"/>
      <color indexed="60"/>
      <name val="Verdana"/>
      <family val="0"/>
    </font>
    <font>
      <sz val="10"/>
      <color indexed="60"/>
      <name val="Verdan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4" fontId="10" fillId="0" borderId="8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164" fontId="7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6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output!$A$4:$A$7</c:f>
              <c:numCache/>
            </c:numRef>
          </c:xVal>
          <c:yVal>
            <c:numRef>
              <c:f>output!$B$4:$B$7</c:f>
              <c:numCache/>
            </c:numRef>
          </c:yVal>
          <c:smooth val="0"/>
        </c:ser>
        <c:axId val="15926225"/>
        <c:axId val="9118298"/>
      </c:scatterChart>
      <c:val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8298"/>
        <c:crosses val="autoZero"/>
        <c:crossBetween val="midCat"/>
        <c:dispUnits/>
      </c:valAx>
      <c:valAx>
        <c:axId val="911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22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5</xdr:row>
      <xdr:rowOff>85725</xdr:rowOff>
    </xdr:from>
    <xdr:to>
      <xdr:col>2</xdr:col>
      <xdr:colOff>381000</xdr:colOff>
      <xdr:row>13</xdr:row>
      <xdr:rowOff>38100</xdr:rowOff>
    </xdr:to>
    <xdr:sp>
      <xdr:nvSpPr>
        <xdr:cNvPr id="1" name="Line 30"/>
        <xdr:cNvSpPr>
          <a:spLocks/>
        </xdr:cNvSpPr>
      </xdr:nvSpPr>
      <xdr:spPr>
        <a:xfrm flipV="1">
          <a:off x="1219200" y="895350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114300</xdr:rowOff>
    </xdr:from>
    <xdr:to>
      <xdr:col>6</xdr:col>
      <xdr:colOff>590550</xdr:colOff>
      <xdr:row>13</xdr:row>
      <xdr:rowOff>85725</xdr:rowOff>
    </xdr:to>
    <xdr:sp>
      <xdr:nvSpPr>
        <xdr:cNvPr id="2" name="Line 29"/>
        <xdr:cNvSpPr>
          <a:spLocks/>
        </xdr:cNvSpPr>
      </xdr:nvSpPr>
      <xdr:spPr>
        <a:xfrm flipV="1">
          <a:off x="3714750" y="923925"/>
          <a:ext cx="19050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114300</xdr:rowOff>
    </xdr:from>
    <xdr:to>
      <xdr:col>6</xdr:col>
      <xdr:colOff>619125</xdr:colOff>
      <xdr:row>11</xdr:row>
      <xdr:rowOff>95250</xdr:rowOff>
    </xdr:to>
    <xdr:sp>
      <xdr:nvSpPr>
        <xdr:cNvPr id="3" name="Line 28"/>
        <xdr:cNvSpPr>
          <a:spLocks/>
        </xdr:cNvSpPr>
      </xdr:nvSpPr>
      <xdr:spPr>
        <a:xfrm flipH="1">
          <a:off x="5343525" y="923925"/>
          <a:ext cx="304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361950</xdr:colOff>
      <xdr:row>11</xdr:row>
      <xdr:rowOff>95250</xdr:rowOff>
    </xdr:from>
    <xdr:to>
      <xdr:col>6</xdr:col>
      <xdr:colOff>295275</xdr:colOff>
      <xdr:row>13</xdr:row>
      <xdr:rowOff>85725</xdr:rowOff>
    </xdr:to>
    <xdr:sp>
      <xdr:nvSpPr>
        <xdr:cNvPr id="4" name="Line 27"/>
        <xdr:cNvSpPr>
          <a:spLocks/>
        </xdr:cNvSpPr>
      </xdr:nvSpPr>
      <xdr:spPr>
        <a:xfrm flipV="1">
          <a:off x="3714750" y="1876425"/>
          <a:ext cx="1609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371475</xdr:colOff>
      <xdr:row>5</xdr:row>
      <xdr:rowOff>123825</xdr:rowOff>
    </xdr:from>
    <xdr:to>
      <xdr:col>6</xdr:col>
      <xdr:colOff>600075</xdr:colOff>
      <xdr:row>8</xdr:row>
      <xdr:rowOff>133350</xdr:rowOff>
    </xdr:to>
    <xdr:sp>
      <xdr:nvSpPr>
        <xdr:cNvPr id="5" name="Line 26"/>
        <xdr:cNvSpPr>
          <a:spLocks/>
        </xdr:cNvSpPr>
      </xdr:nvSpPr>
      <xdr:spPr>
        <a:xfrm flipV="1">
          <a:off x="2886075" y="933450"/>
          <a:ext cx="2743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95250</xdr:rowOff>
    </xdr:from>
    <xdr:to>
      <xdr:col>6</xdr:col>
      <xdr:colOff>628650</xdr:colOff>
      <xdr:row>5</xdr:row>
      <xdr:rowOff>114300</xdr:rowOff>
    </xdr:to>
    <xdr:sp>
      <xdr:nvSpPr>
        <xdr:cNvPr id="6" name="Line 25"/>
        <xdr:cNvSpPr>
          <a:spLocks/>
        </xdr:cNvSpPr>
      </xdr:nvSpPr>
      <xdr:spPr>
        <a:xfrm>
          <a:off x="4238625" y="581025"/>
          <a:ext cx="1419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114300</xdr:rowOff>
    </xdr:from>
    <xdr:to>
      <xdr:col>4</xdr:col>
      <xdr:colOff>381000</xdr:colOff>
      <xdr:row>13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1181100" y="22193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123825</xdr:rowOff>
    </xdr:from>
    <xdr:to>
      <xdr:col>4</xdr:col>
      <xdr:colOff>381000</xdr:colOff>
      <xdr:row>13</xdr:row>
      <xdr:rowOff>85725</xdr:rowOff>
    </xdr:to>
    <xdr:sp>
      <xdr:nvSpPr>
        <xdr:cNvPr id="8" name="Line 23"/>
        <xdr:cNvSpPr>
          <a:spLocks/>
        </xdr:cNvSpPr>
      </xdr:nvSpPr>
      <xdr:spPr>
        <a:xfrm>
          <a:off x="2886075" y="1419225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104775</xdr:colOff>
      <xdr:row>1</xdr:row>
      <xdr:rowOff>114300</xdr:rowOff>
    </xdr:from>
    <xdr:to>
      <xdr:col>5</xdr:col>
      <xdr:colOff>66675</xdr:colOff>
      <xdr:row>3</xdr:row>
      <xdr:rowOff>66675</xdr:rowOff>
    </xdr:to>
    <xdr:sp>
      <xdr:nvSpPr>
        <xdr:cNvPr id="9" name="Line 22"/>
        <xdr:cNvSpPr>
          <a:spLocks/>
        </xdr:cNvSpPr>
      </xdr:nvSpPr>
      <xdr:spPr>
        <a:xfrm>
          <a:off x="3457575" y="276225"/>
          <a:ext cx="800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371475</xdr:colOff>
      <xdr:row>3</xdr:row>
      <xdr:rowOff>85725</xdr:rowOff>
    </xdr:from>
    <xdr:to>
      <xdr:col>5</xdr:col>
      <xdr:colOff>66675</xdr:colOff>
      <xdr:row>8</xdr:row>
      <xdr:rowOff>123825</xdr:rowOff>
    </xdr:to>
    <xdr:sp>
      <xdr:nvSpPr>
        <xdr:cNvPr id="10" name="Line 21"/>
        <xdr:cNvSpPr>
          <a:spLocks/>
        </xdr:cNvSpPr>
      </xdr:nvSpPr>
      <xdr:spPr>
        <a:xfrm flipV="1">
          <a:off x="2886075" y="571500"/>
          <a:ext cx="1371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390525</xdr:colOff>
      <xdr:row>1</xdr:row>
      <xdr:rowOff>123825</xdr:rowOff>
    </xdr:from>
    <xdr:to>
      <xdr:col>4</xdr:col>
      <xdr:colOff>104775</xdr:colOff>
      <xdr:row>5</xdr:row>
      <xdr:rowOff>76200</xdr:rowOff>
    </xdr:to>
    <xdr:sp>
      <xdr:nvSpPr>
        <xdr:cNvPr id="11" name="Line 18"/>
        <xdr:cNvSpPr>
          <a:spLocks/>
        </xdr:cNvSpPr>
      </xdr:nvSpPr>
      <xdr:spPr>
        <a:xfrm flipV="1">
          <a:off x="2066925" y="285750"/>
          <a:ext cx="139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66675</xdr:rowOff>
    </xdr:from>
    <xdr:to>
      <xdr:col>3</xdr:col>
      <xdr:colOff>381000</xdr:colOff>
      <xdr:row>8</xdr:row>
      <xdr:rowOff>133350</xdr:rowOff>
    </xdr:to>
    <xdr:sp>
      <xdr:nvSpPr>
        <xdr:cNvPr id="12" name="Line 20"/>
        <xdr:cNvSpPr>
          <a:spLocks/>
        </xdr:cNvSpPr>
      </xdr:nvSpPr>
      <xdr:spPr>
        <a:xfrm>
          <a:off x="2047875" y="876300"/>
          <a:ext cx="8477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114300</xdr:rowOff>
    </xdr:from>
    <xdr:to>
      <xdr:col>3</xdr:col>
      <xdr:colOff>381000</xdr:colOff>
      <xdr:row>13</xdr:row>
      <xdr:rowOff>95250</xdr:rowOff>
    </xdr:to>
    <xdr:sp>
      <xdr:nvSpPr>
        <xdr:cNvPr id="13" name="Line 19"/>
        <xdr:cNvSpPr>
          <a:spLocks/>
        </xdr:cNvSpPr>
      </xdr:nvSpPr>
      <xdr:spPr>
        <a:xfrm flipV="1">
          <a:off x="1209675" y="1409700"/>
          <a:ext cx="1685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466725</xdr:colOff>
      <xdr:row>1</xdr:row>
      <xdr:rowOff>123825</xdr:rowOff>
    </xdr:from>
    <xdr:to>
      <xdr:col>4</xdr:col>
      <xdr:colOff>114300</xdr:colOff>
      <xdr:row>1</xdr:row>
      <xdr:rowOff>123825</xdr:rowOff>
    </xdr:to>
    <xdr:sp>
      <xdr:nvSpPr>
        <xdr:cNvPr id="14" name="Line 17"/>
        <xdr:cNvSpPr>
          <a:spLocks/>
        </xdr:cNvSpPr>
      </xdr:nvSpPr>
      <xdr:spPr>
        <a:xfrm>
          <a:off x="1304925" y="285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457200</xdr:colOff>
      <xdr:row>1</xdr:row>
      <xdr:rowOff>133350</xdr:rowOff>
    </xdr:from>
    <xdr:to>
      <xdr:col>2</xdr:col>
      <xdr:colOff>361950</xdr:colOff>
      <xdr:row>5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1295400" y="295275"/>
          <a:ext cx="742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581025</xdr:colOff>
      <xdr:row>5</xdr:row>
      <xdr:rowOff>85725</xdr:rowOff>
    </xdr:from>
    <xdr:to>
      <xdr:col>2</xdr:col>
      <xdr:colOff>371475</xdr:colOff>
      <xdr:row>7</xdr:row>
      <xdr:rowOff>9525</xdr:rowOff>
    </xdr:to>
    <xdr:sp>
      <xdr:nvSpPr>
        <xdr:cNvPr id="16" name="Line 15"/>
        <xdr:cNvSpPr>
          <a:spLocks/>
        </xdr:cNvSpPr>
      </xdr:nvSpPr>
      <xdr:spPr>
        <a:xfrm flipV="1">
          <a:off x="581025" y="895350"/>
          <a:ext cx="1466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152400</xdr:rowOff>
    </xdr:from>
    <xdr:to>
      <xdr:col>1</xdr:col>
      <xdr:colOff>381000</xdr:colOff>
      <xdr:row>13</xdr:row>
      <xdr:rowOff>76200</xdr:rowOff>
    </xdr:to>
    <xdr:sp>
      <xdr:nvSpPr>
        <xdr:cNvPr id="17" name="Line 14"/>
        <xdr:cNvSpPr>
          <a:spLocks/>
        </xdr:cNvSpPr>
      </xdr:nvSpPr>
      <xdr:spPr>
        <a:xfrm>
          <a:off x="590550" y="1123950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581025</xdr:colOff>
      <xdr:row>1</xdr:row>
      <xdr:rowOff>133350</xdr:rowOff>
    </xdr:from>
    <xdr:to>
      <xdr:col>1</xdr:col>
      <xdr:colOff>457200</xdr:colOff>
      <xdr:row>6</xdr:row>
      <xdr:rowOff>133350</xdr:rowOff>
    </xdr:to>
    <xdr:sp>
      <xdr:nvSpPr>
        <xdr:cNvPr id="18" name="Line 13"/>
        <xdr:cNvSpPr>
          <a:spLocks/>
        </xdr:cNvSpPr>
      </xdr:nvSpPr>
      <xdr:spPr>
        <a:xfrm flipV="1">
          <a:off x="581025" y="2952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476250</xdr:colOff>
      <xdr:row>6</xdr:row>
      <xdr:rowOff>47625</xdr:rowOff>
    </xdr:from>
    <xdr:to>
      <xdr:col>0</xdr:col>
      <xdr:colOff>685800</xdr:colOff>
      <xdr:row>7</xdr:row>
      <xdr:rowOff>114300</xdr:rowOff>
    </xdr:to>
    <xdr:sp>
      <xdr:nvSpPr>
        <xdr:cNvPr id="19" name="Oval 3"/>
        <xdr:cNvSpPr>
          <a:spLocks/>
        </xdr:cNvSpPr>
      </xdr:nvSpPr>
      <xdr:spPr>
        <a:xfrm>
          <a:off x="476250" y="1019175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371475</xdr:colOff>
      <xdr:row>1</xdr:row>
      <xdr:rowOff>28575</xdr:rowOff>
    </xdr:from>
    <xdr:to>
      <xdr:col>1</xdr:col>
      <xdr:colOff>571500</xdr:colOff>
      <xdr:row>2</xdr:row>
      <xdr:rowOff>85725</xdr:rowOff>
    </xdr:to>
    <xdr:sp>
      <xdr:nvSpPr>
        <xdr:cNvPr id="20" name="Oval 4"/>
        <xdr:cNvSpPr>
          <a:spLocks/>
        </xdr:cNvSpPr>
      </xdr:nvSpPr>
      <xdr:spPr>
        <a:xfrm>
          <a:off x="1209675" y="190500"/>
          <a:ext cx="2000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266700</xdr:colOff>
      <xdr:row>12</xdr:row>
      <xdr:rowOff>133350</xdr:rowOff>
    </xdr:from>
    <xdr:to>
      <xdr:col>1</xdr:col>
      <xdr:colOff>466725</xdr:colOff>
      <xdr:row>14</xdr:row>
      <xdr:rowOff>38100</xdr:rowOff>
    </xdr:to>
    <xdr:sp>
      <xdr:nvSpPr>
        <xdr:cNvPr id="21" name="Oval 5"/>
        <xdr:cNvSpPr>
          <a:spLocks/>
        </xdr:cNvSpPr>
      </xdr:nvSpPr>
      <xdr:spPr>
        <a:xfrm>
          <a:off x="1104900" y="20764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133350</xdr:rowOff>
    </xdr:from>
    <xdr:to>
      <xdr:col>2</xdr:col>
      <xdr:colOff>476250</xdr:colOff>
      <xdr:row>6</xdr:row>
      <xdr:rowOff>38100</xdr:rowOff>
    </xdr:to>
    <xdr:sp>
      <xdr:nvSpPr>
        <xdr:cNvPr id="22" name="Oval 6"/>
        <xdr:cNvSpPr>
          <a:spLocks/>
        </xdr:cNvSpPr>
      </xdr:nvSpPr>
      <xdr:spPr>
        <a:xfrm>
          <a:off x="1952625" y="7810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266700</xdr:colOff>
      <xdr:row>8</xdr:row>
      <xdr:rowOff>9525</xdr:rowOff>
    </xdr:from>
    <xdr:to>
      <xdr:col>3</xdr:col>
      <xdr:colOff>466725</xdr:colOff>
      <xdr:row>9</xdr:row>
      <xdr:rowOff>76200</xdr:rowOff>
    </xdr:to>
    <xdr:sp>
      <xdr:nvSpPr>
        <xdr:cNvPr id="23" name="Oval 7"/>
        <xdr:cNvSpPr>
          <a:spLocks/>
        </xdr:cNvSpPr>
      </xdr:nvSpPr>
      <xdr:spPr>
        <a:xfrm>
          <a:off x="2781300" y="1304925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819150</xdr:colOff>
      <xdr:row>1</xdr:row>
      <xdr:rowOff>28575</xdr:rowOff>
    </xdr:from>
    <xdr:to>
      <xdr:col>4</xdr:col>
      <xdr:colOff>180975</xdr:colOff>
      <xdr:row>2</xdr:row>
      <xdr:rowOff>85725</xdr:rowOff>
    </xdr:to>
    <xdr:sp>
      <xdr:nvSpPr>
        <xdr:cNvPr id="24" name="Oval 8"/>
        <xdr:cNvSpPr>
          <a:spLocks/>
        </xdr:cNvSpPr>
      </xdr:nvSpPr>
      <xdr:spPr>
        <a:xfrm>
          <a:off x="3333750" y="190500"/>
          <a:ext cx="2000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790575</xdr:colOff>
      <xdr:row>2</xdr:row>
      <xdr:rowOff>133350</xdr:rowOff>
    </xdr:from>
    <xdr:to>
      <xdr:col>5</xdr:col>
      <xdr:colOff>152400</xdr:colOff>
      <xdr:row>4</xdr:row>
      <xdr:rowOff>38100</xdr:rowOff>
    </xdr:to>
    <xdr:sp>
      <xdr:nvSpPr>
        <xdr:cNvPr id="25" name="Oval 9"/>
        <xdr:cNvSpPr>
          <a:spLocks/>
        </xdr:cNvSpPr>
      </xdr:nvSpPr>
      <xdr:spPr>
        <a:xfrm>
          <a:off x="4143375" y="45720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257175</xdr:colOff>
      <xdr:row>12</xdr:row>
      <xdr:rowOff>133350</xdr:rowOff>
    </xdr:from>
    <xdr:to>
      <xdr:col>4</xdr:col>
      <xdr:colOff>457200</xdr:colOff>
      <xdr:row>14</xdr:row>
      <xdr:rowOff>38100</xdr:rowOff>
    </xdr:to>
    <xdr:sp>
      <xdr:nvSpPr>
        <xdr:cNvPr id="26" name="Oval 10"/>
        <xdr:cNvSpPr>
          <a:spLocks/>
        </xdr:cNvSpPr>
      </xdr:nvSpPr>
      <xdr:spPr>
        <a:xfrm>
          <a:off x="3609975" y="20764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152400</xdr:rowOff>
    </xdr:from>
    <xdr:to>
      <xdr:col>6</xdr:col>
      <xdr:colOff>381000</xdr:colOff>
      <xdr:row>12</xdr:row>
      <xdr:rowOff>47625</xdr:rowOff>
    </xdr:to>
    <xdr:sp>
      <xdr:nvSpPr>
        <xdr:cNvPr id="27" name="Oval 11"/>
        <xdr:cNvSpPr>
          <a:spLocks/>
        </xdr:cNvSpPr>
      </xdr:nvSpPr>
      <xdr:spPr>
        <a:xfrm>
          <a:off x="5210175" y="1771650"/>
          <a:ext cx="2000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0</xdr:rowOff>
    </xdr:from>
    <xdr:to>
      <xdr:col>6</xdr:col>
      <xdr:colOff>704850</xdr:colOff>
      <xdr:row>6</xdr:row>
      <xdr:rowOff>66675</xdr:rowOff>
    </xdr:to>
    <xdr:sp>
      <xdr:nvSpPr>
        <xdr:cNvPr id="28" name="Oval 12"/>
        <xdr:cNvSpPr>
          <a:spLocks/>
        </xdr:cNvSpPr>
      </xdr:nvSpPr>
      <xdr:spPr>
        <a:xfrm>
          <a:off x="5534025" y="809625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0</xdr:col>
      <xdr:colOff>276225</xdr:colOff>
      <xdr:row>6</xdr:row>
      <xdr:rowOff>95250</xdr:rowOff>
    </xdr:from>
    <xdr:ext cx="171450" cy="200025"/>
    <xdr:sp>
      <xdr:nvSpPr>
        <xdr:cNvPr id="29" name="TextBox 31"/>
        <xdr:cNvSpPr txBox="1">
          <a:spLocks noChangeArrowheads="1"/>
        </xdr:cNvSpPr>
      </xdr:nvSpPr>
      <xdr:spPr>
        <a:xfrm>
          <a:off x="276225" y="10668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1</a:t>
          </a:r>
        </a:p>
      </xdr:txBody>
    </xdr:sp>
    <xdr:clientData/>
  </xdr:oneCellAnchor>
  <xdr:oneCellAnchor>
    <xdr:from>
      <xdr:col>1</xdr:col>
      <xdr:colOff>295275</xdr:colOff>
      <xdr:row>0</xdr:row>
      <xdr:rowOff>95250</xdr:rowOff>
    </xdr:from>
    <xdr:ext cx="171450" cy="200025"/>
    <xdr:sp>
      <xdr:nvSpPr>
        <xdr:cNvPr id="30" name="TextBox 32"/>
        <xdr:cNvSpPr txBox="1">
          <a:spLocks noChangeArrowheads="1"/>
        </xdr:cNvSpPr>
      </xdr:nvSpPr>
      <xdr:spPr>
        <a:xfrm>
          <a:off x="1133475" y="952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2</a:t>
          </a:r>
        </a:p>
      </xdr:txBody>
    </xdr:sp>
    <xdr:clientData/>
  </xdr:oneCellAnchor>
  <xdr:oneCellAnchor>
    <xdr:from>
      <xdr:col>1</xdr:col>
      <xdr:colOff>171450</xdr:colOff>
      <xdr:row>14</xdr:row>
      <xdr:rowOff>0</xdr:rowOff>
    </xdr:from>
    <xdr:ext cx="171450" cy="200025"/>
    <xdr:sp>
      <xdr:nvSpPr>
        <xdr:cNvPr id="31" name="TextBox 33"/>
        <xdr:cNvSpPr txBox="1">
          <a:spLocks noChangeArrowheads="1"/>
        </xdr:cNvSpPr>
      </xdr:nvSpPr>
      <xdr:spPr>
        <a:xfrm>
          <a:off x="1009650" y="22669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3</a:t>
          </a:r>
        </a:p>
      </xdr:txBody>
    </xdr:sp>
    <xdr:clientData/>
  </xdr:oneCellAnchor>
  <xdr:oneCellAnchor>
    <xdr:from>
      <xdr:col>2</xdr:col>
      <xdr:colOff>438150</xdr:colOff>
      <xdr:row>3</xdr:row>
      <xdr:rowOff>47625</xdr:rowOff>
    </xdr:from>
    <xdr:ext cx="171450" cy="200025"/>
    <xdr:sp>
      <xdr:nvSpPr>
        <xdr:cNvPr id="32" name="TextBox 34"/>
        <xdr:cNvSpPr txBox="1">
          <a:spLocks noChangeArrowheads="1"/>
        </xdr:cNvSpPr>
      </xdr:nvSpPr>
      <xdr:spPr>
        <a:xfrm>
          <a:off x="2114550" y="5334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4</a:t>
          </a:r>
        </a:p>
      </xdr:txBody>
    </xdr:sp>
    <xdr:clientData/>
  </xdr:oneCellAnchor>
  <xdr:oneCellAnchor>
    <xdr:from>
      <xdr:col>3</xdr:col>
      <xdr:colOff>333375</xdr:colOff>
      <xdr:row>6</xdr:row>
      <xdr:rowOff>114300</xdr:rowOff>
    </xdr:from>
    <xdr:ext cx="171450" cy="200025"/>
    <xdr:sp>
      <xdr:nvSpPr>
        <xdr:cNvPr id="33" name="TextBox 35"/>
        <xdr:cNvSpPr txBox="1">
          <a:spLocks noChangeArrowheads="1"/>
        </xdr:cNvSpPr>
      </xdr:nvSpPr>
      <xdr:spPr>
        <a:xfrm>
          <a:off x="2847975" y="10858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5</a:t>
          </a:r>
        </a:p>
      </xdr:txBody>
    </xdr:sp>
    <xdr:clientData/>
  </xdr:oneCellAnchor>
  <xdr:oneCellAnchor>
    <xdr:from>
      <xdr:col>4</xdr:col>
      <xdr:colOff>276225</xdr:colOff>
      <xdr:row>0</xdr:row>
      <xdr:rowOff>0</xdr:rowOff>
    </xdr:from>
    <xdr:ext cx="171450" cy="200025"/>
    <xdr:sp>
      <xdr:nvSpPr>
        <xdr:cNvPr id="34" name="TextBox 36"/>
        <xdr:cNvSpPr txBox="1">
          <a:spLocks noChangeArrowheads="1"/>
        </xdr:cNvSpPr>
      </xdr:nvSpPr>
      <xdr:spPr>
        <a:xfrm>
          <a:off x="3629025" y="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</a:t>
          </a:r>
        </a:p>
      </xdr:txBody>
    </xdr:sp>
    <xdr:clientData/>
  </xdr:oneCellAnchor>
  <xdr:oneCellAnchor>
    <xdr:from>
      <xdr:col>4</xdr:col>
      <xdr:colOff>304800</xdr:colOff>
      <xdr:row>14</xdr:row>
      <xdr:rowOff>38100</xdr:rowOff>
    </xdr:from>
    <xdr:ext cx="171450" cy="200025"/>
    <xdr:sp>
      <xdr:nvSpPr>
        <xdr:cNvPr id="35" name="TextBox 37"/>
        <xdr:cNvSpPr txBox="1">
          <a:spLocks noChangeArrowheads="1"/>
        </xdr:cNvSpPr>
      </xdr:nvSpPr>
      <xdr:spPr>
        <a:xfrm>
          <a:off x="3657600" y="23050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7</a:t>
          </a:r>
        </a:p>
      </xdr:txBody>
    </xdr:sp>
    <xdr:clientData/>
  </xdr:oneCellAnchor>
  <xdr:oneCellAnchor>
    <xdr:from>
      <xdr:col>5</xdr:col>
      <xdr:colOff>314325</xdr:colOff>
      <xdr:row>2</xdr:row>
      <xdr:rowOff>47625</xdr:rowOff>
    </xdr:from>
    <xdr:ext cx="171450" cy="200025"/>
    <xdr:sp>
      <xdr:nvSpPr>
        <xdr:cNvPr id="36" name="TextBox 38"/>
        <xdr:cNvSpPr txBox="1">
          <a:spLocks noChangeArrowheads="1"/>
        </xdr:cNvSpPr>
      </xdr:nvSpPr>
      <xdr:spPr>
        <a:xfrm>
          <a:off x="4505325" y="3714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8</a:t>
          </a:r>
        </a:p>
      </xdr:txBody>
    </xdr:sp>
    <xdr:clientData/>
  </xdr:oneCellAnchor>
  <xdr:oneCellAnchor>
    <xdr:from>
      <xdr:col>6</xdr:col>
      <xdr:colOff>428625</xdr:colOff>
      <xdr:row>12</xdr:row>
      <xdr:rowOff>38100</xdr:rowOff>
    </xdr:from>
    <xdr:ext cx="171450" cy="200025"/>
    <xdr:sp>
      <xdr:nvSpPr>
        <xdr:cNvPr id="37" name="TextBox 39"/>
        <xdr:cNvSpPr txBox="1">
          <a:spLocks noChangeArrowheads="1"/>
        </xdr:cNvSpPr>
      </xdr:nvSpPr>
      <xdr:spPr>
        <a:xfrm>
          <a:off x="5457825" y="19812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9</a:t>
          </a:r>
        </a:p>
      </xdr:txBody>
    </xdr:sp>
    <xdr:clientData/>
  </xdr:oneCellAnchor>
  <xdr:oneCellAnchor>
    <xdr:from>
      <xdr:col>6</xdr:col>
      <xdr:colOff>819150</xdr:colOff>
      <xdr:row>5</xdr:row>
      <xdr:rowOff>9525</xdr:rowOff>
    </xdr:from>
    <xdr:ext cx="238125" cy="228600"/>
    <xdr:sp>
      <xdr:nvSpPr>
        <xdr:cNvPr id="38" name="TextBox 41"/>
        <xdr:cNvSpPr txBox="1">
          <a:spLocks noChangeArrowheads="1"/>
        </xdr:cNvSpPr>
      </xdr:nvSpPr>
      <xdr:spPr>
        <a:xfrm>
          <a:off x="5848350" y="8191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10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10</xdr:row>
      <xdr:rowOff>95250</xdr:rowOff>
    </xdr:from>
    <xdr:to>
      <xdr:col>9</xdr:col>
      <xdr:colOff>276225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600325" y="1714500"/>
        <a:ext cx="5219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E37"/>
  <sheetViews>
    <sheetView workbookViewId="0" topLeftCell="A1">
      <selection activeCell="J11" sqref="J11"/>
    </sheetView>
  </sheetViews>
  <sheetFormatPr defaultColWidth="11.00390625" defaultRowHeight="12.75"/>
  <sheetData>
    <row r="19" spans="1:5" ht="12.75">
      <c r="A19" s="47" t="s">
        <v>7</v>
      </c>
      <c r="B19" s="48"/>
      <c r="C19" s="13" t="s">
        <v>8</v>
      </c>
      <c r="D19" s="8" t="s">
        <v>13</v>
      </c>
      <c r="E19" s="12" t="s">
        <v>0</v>
      </c>
    </row>
    <row r="20" spans="1:5" ht="12.75">
      <c r="A20" s="4">
        <v>1</v>
      </c>
      <c r="B20" s="5">
        <v>2</v>
      </c>
      <c r="C20" s="4">
        <v>20</v>
      </c>
      <c r="D20" s="14">
        <v>3</v>
      </c>
      <c r="E20" s="5">
        <v>10</v>
      </c>
    </row>
    <row r="21" spans="1:5" ht="12.75">
      <c r="A21" s="4">
        <v>1</v>
      </c>
      <c r="B21" s="5">
        <v>3</v>
      </c>
      <c r="C21" s="4">
        <v>30</v>
      </c>
      <c r="D21" s="9">
        <v>2</v>
      </c>
      <c r="E21" s="5">
        <v>5</v>
      </c>
    </row>
    <row r="22" spans="1:5" ht="12.75">
      <c r="A22" s="4">
        <v>1</v>
      </c>
      <c r="B22" s="5">
        <v>4</v>
      </c>
      <c r="C22" s="4">
        <v>37</v>
      </c>
      <c r="D22" s="9">
        <v>8</v>
      </c>
      <c r="E22" s="5">
        <v>40</v>
      </c>
    </row>
    <row r="23" spans="1:5" ht="12.75">
      <c r="A23" s="4">
        <v>2</v>
      </c>
      <c r="B23" s="5">
        <v>4</v>
      </c>
      <c r="C23" s="4">
        <v>18</v>
      </c>
      <c r="D23" s="9">
        <v>10</v>
      </c>
      <c r="E23" s="5">
        <v>80</v>
      </c>
    </row>
    <row r="24" spans="1:5" ht="12.75">
      <c r="A24" s="4">
        <v>2</v>
      </c>
      <c r="B24" s="5">
        <v>6</v>
      </c>
      <c r="C24" s="4">
        <v>70</v>
      </c>
      <c r="D24" s="9">
        <v>1</v>
      </c>
      <c r="E24" s="5">
        <v>5</v>
      </c>
    </row>
    <row r="25" spans="1:5" ht="12.75">
      <c r="A25" s="4">
        <v>3</v>
      </c>
      <c r="B25" s="5">
        <v>4</v>
      </c>
      <c r="C25" s="4">
        <v>65</v>
      </c>
      <c r="D25" s="9">
        <v>4</v>
      </c>
      <c r="E25" s="5">
        <v>20</v>
      </c>
    </row>
    <row r="26" spans="1:5" ht="12.75">
      <c r="A26" s="4">
        <v>3</v>
      </c>
      <c r="B26" s="5">
        <v>5</v>
      </c>
      <c r="C26" s="4">
        <v>75</v>
      </c>
      <c r="D26" s="9">
        <v>2</v>
      </c>
      <c r="E26" s="5">
        <v>15</v>
      </c>
    </row>
    <row r="27" spans="1:5" ht="12.75">
      <c r="A27" s="4">
        <v>3</v>
      </c>
      <c r="B27" s="5">
        <v>7</v>
      </c>
      <c r="C27" s="4">
        <v>82</v>
      </c>
      <c r="D27" s="9">
        <v>1</v>
      </c>
      <c r="E27" s="5">
        <v>5</v>
      </c>
    </row>
    <row r="28" spans="1:5" ht="12.75">
      <c r="A28" s="4">
        <v>4</v>
      </c>
      <c r="B28" s="5">
        <v>5</v>
      </c>
      <c r="C28" s="4">
        <v>33</v>
      </c>
      <c r="D28" s="9">
        <v>10</v>
      </c>
      <c r="E28" s="5">
        <v>100</v>
      </c>
    </row>
    <row r="29" spans="1:5" ht="12.75">
      <c r="A29" s="4">
        <v>4</v>
      </c>
      <c r="B29" s="5">
        <v>6</v>
      </c>
      <c r="C29" s="4">
        <v>63</v>
      </c>
      <c r="D29" s="9">
        <v>5</v>
      </c>
      <c r="E29" s="5">
        <v>50</v>
      </c>
    </row>
    <row r="30" spans="1:5" ht="12.75">
      <c r="A30" s="4">
        <v>5</v>
      </c>
      <c r="B30" s="5">
        <v>7</v>
      </c>
      <c r="C30" s="4">
        <v>40</v>
      </c>
      <c r="D30" s="9">
        <v>2</v>
      </c>
      <c r="E30" s="5">
        <v>20</v>
      </c>
    </row>
    <row r="31" spans="1:5" ht="12.75">
      <c r="A31" s="4">
        <v>5</v>
      </c>
      <c r="B31" s="5">
        <v>8</v>
      </c>
      <c r="C31" s="4">
        <v>55</v>
      </c>
      <c r="D31" s="9">
        <v>4</v>
      </c>
      <c r="E31" s="5">
        <v>5</v>
      </c>
    </row>
    <row r="32" spans="1:5" ht="12.75">
      <c r="A32" s="4">
        <v>5</v>
      </c>
      <c r="B32" s="5">
        <v>10</v>
      </c>
      <c r="C32" s="4">
        <v>93</v>
      </c>
      <c r="D32" s="9">
        <v>1</v>
      </c>
      <c r="E32" s="5">
        <v>40</v>
      </c>
    </row>
    <row r="33" spans="1:5" ht="12.75">
      <c r="A33" s="4">
        <v>6</v>
      </c>
      <c r="B33" s="5">
        <v>8</v>
      </c>
      <c r="C33" s="4">
        <v>20</v>
      </c>
      <c r="D33" s="9">
        <v>3</v>
      </c>
      <c r="E33" s="5">
        <v>30</v>
      </c>
    </row>
    <row r="34" spans="1:5" ht="12.75">
      <c r="A34" s="4">
        <v>7</v>
      </c>
      <c r="B34" s="5">
        <v>9</v>
      </c>
      <c r="C34" s="4">
        <v>48</v>
      </c>
      <c r="D34" s="9">
        <v>4</v>
      </c>
      <c r="E34" s="5">
        <v>10</v>
      </c>
    </row>
    <row r="35" spans="1:5" ht="12.75">
      <c r="A35" s="4">
        <v>7</v>
      </c>
      <c r="B35" s="5">
        <v>10</v>
      </c>
      <c r="C35" s="4">
        <v>73</v>
      </c>
      <c r="D35" s="9">
        <v>2</v>
      </c>
      <c r="E35" s="5">
        <v>8</v>
      </c>
    </row>
    <row r="36" spans="1:5" ht="12.75">
      <c r="A36" s="4">
        <v>8</v>
      </c>
      <c r="B36" s="5">
        <v>10</v>
      </c>
      <c r="C36" s="4">
        <v>56</v>
      </c>
      <c r="D36" s="9">
        <v>2</v>
      </c>
      <c r="E36" s="5">
        <v>3</v>
      </c>
    </row>
    <row r="37" spans="1:5" ht="12.75">
      <c r="A37" s="6">
        <v>9</v>
      </c>
      <c r="B37" s="7">
        <v>10</v>
      </c>
      <c r="C37" s="6">
        <v>35</v>
      </c>
      <c r="D37" s="10">
        <v>7</v>
      </c>
      <c r="E37" s="7">
        <v>20</v>
      </c>
    </row>
  </sheetData>
  <mergeCells count="1">
    <mergeCell ref="A19:B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9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8.75390625" style="0" bestFit="1" customWidth="1"/>
    <col min="4" max="4" width="6.25390625" style="0" bestFit="1" customWidth="1"/>
    <col min="5" max="5" width="8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71" t="s">
        <v>25</v>
      </c>
    </row>
    <row r="2" ht="12.75">
      <c r="A2" s="71" t="s">
        <v>26</v>
      </c>
    </row>
    <row r="3" ht="12.75">
      <c r="A3" s="71" t="s">
        <v>27</v>
      </c>
    </row>
    <row r="6" ht="13.5" thickBot="1">
      <c r="A6" t="s">
        <v>28</v>
      </c>
    </row>
    <row r="7" spans="2:8" ht="12.75">
      <c r="B7" s="74"/>
      <c r="C7" s="74"/>
      <c r="D7" s="74" t="s">
        <v>31</v>
      </c>
      <c r="E7" s="74" t="s">
        <v>33</v>
      </c>
      <c r="F7" s="74" t="s">
        <v>35</v>
      </c>
      <c r="G7" s="74" t="s">
        <v>37</v>
      </c>
      <c r="H7" s="74" t="s">
        <v>37</v>
      </c>
    </row>
    <row r="8" spans="2:8" ht="13.5" thickBot="1">
      <c r="B8" s="75" t="s">
        <v>29</v>
      </c>
      <c r="C8" s="75" t="s">
        <v>30</v>
      </c>
      <c r="D8" s="75" t="s">
        <v>32</v>
      </c>
      <c r="E8" s="75" t="s">
        <v>34</v>
      </c>
      <c r="F8" s="75" t="s">
        <v>36</v>
      </c>
      <c r="G8" s="75" t="s">
        <v>38</v>
      </c>
      <c r="H8" s="75" t="s">
        <v>39</v>
      </c>
    </row>
    <row r="9" spans="2:8" ht="12.75">
      <c r="B9" s="72" t="s">
        <v>45</v>
      </c>
      <c r="C9" s="72" t="s">
        <v>5</v>
      </c>
      <c r="D9" s="76">
        <v>0.4400599999999999</v>
      </c>
      <c r="E9" s="76">
        <v>0</v>
      </c>
      <c r="F9" s="72">
        <v>1</v>
      </c>
      <c r="G9" s="72">
        <v>1E+30</v>
      </c>
      <c r="H9" s="72">
        <v>1</v>
      </c>
    </row>
    <row r="10" spans="2:8" ht="12.75">
      <c r="B10" s="72" t="s">
        <v>46</v>
      </c>
      <c r="C10" s="72" t="s">
        <v>5</v>
      </c>
      <c r="D10" s="76">
        <v>0.1443917525773195</v>
      </c>
      <c r="E10" s="76">
        <v>0</v>
      </c>
      <c r="F10" s="72">
        <v>0</v>
      </c>
      <c r="G10" s="72">
        <v>0</v>
      </c>
      <c r="H10" s="72">
        <v>0.97</v>
      </c>
    </row>
    <row r="11" spans="2:8" ht="12.75">
      <c r="B11" s="72" t="s">
        <v>47</v>
      </c>
      <c r="C11" s="72" t="s">
        <v>5</v>
      </c>
      <c r="D11" s="76">
        <v>0.3469999999999999</v>
      </c>
      <c r="E11" s="76">
        <v>0</v>
      </c>
      <c r="F11" s="72">
        <v>0</v>
      </c>
      <c r="G11" s="72">
        <v>1E+30</v>
      </c>
      <c r="H11" s="72">
        <v>0.98</v>
      </c>
    </row>
    <row r="12" spans="2:8" ht="12.75">
      <c r="B12" s="72" t="s">
        <v>48</v>
      </c>
      <c r="C12" s="72" t="s">
        <v>5</v>
      </c>
      <c r="D12" s="76">
        <v>0</v>
      </c>
      <c r="E12" s="76">
        <v>0</v>
      </c>
      <c r="F12" s="72">
        <v>0</v>
      </c>
      <c r="G12" s="72">
        <v>1E+30</v>
      </c>
      <c r="H12" s="72">
        <v>0</v>
      </c>
    </row>
    <row r="13" spans="2:8" ht="12.75">
      <c r="B13" s="72" t="s">
        <v>49</v>
      </c>
      <c r="C13" s="72" t="s">
        <v>5</v>
      </c>
      <c r="D13" s="76">
        <v>0.04795918367346934</v>
      </c>
      <c r="E13" s="76">
        <v>0</v>
      </c>
      <c r="F13" s="72">
        <v>0</v>
      </c>
      <c r="G13" s="72">
        <v>0</v>
      </c>
      <c r="H13" s="72">
        <v>0.9603999999999999</v>
      </c>
    </row>
    <row r="14" spans="2:8" ht="12.75">
      <c r="B14" s="72" t="s">
        <v>50</v>
      </c>
      <c r="C14" s="72" t="s">
        <v>5</v>
      </c>
      <c r="D14" s="76">
        <v>0.09534520462355509</v>
      </c>
      <c r="E14" s="76">
        <v>0</v>
      </c>
      <c r="F14" s="72">
        <v>0</v>
      </c>
      <c r="G14" s="72">
        <v>0</v>
      </c>
      <c r="H14" s="72">
        <v>0.9602999999999998</v>
      </c>
    </row>
    <row r="15" spans="2:8" ht="12.75">
      <c r="B15" s="72" t="s">
        <v>51</v>
      </c>
      <c r="C15" s="72" t="s">
        <v>5</v>
      </c>
      <c r="D15" s="76">
        <v>0.3</v>
      </c>
      <c r="E15" s="76">
        <v>0</v>
      </c>
      <c r="F15" s="72">
        <v>0</v>
      </c>
      <c r="G15" s="72">
        <v>1E+30</v>
      </c>
      <c r="H15" s="72">
        <v>0.9702</v>
      </c>
    </row>
    <row r="16" spans="2:8" ht="12.75">
      <c r="B16" s="72" t="s">
        <v>52</v>
      </c>
      <c r="C16" s="72" t="s">
        <v>5</v>
      </c>
      <c r="D16" s="76">
        <v>0</v>
      </c>
      <c r="E16" s="76">
        <v>0</v>
      </c>
      <c r="F16" s="72">
        <v>0</v>
      </c>
      <c r="G16" s="72">
        <v>1E+30</v>
      </c>
      <c r="H16" s="72">
        <v>0</v>
      </c>
    </row>
    <row r="17" spans="2:8" ht="12.75">
      <c r="B17" s="72" t="s">
        <v>53</v>
      </c>
      <c r="C17" s="72" t="s">
        <v>5</v>
      </c>
      <c r="D17" s="76">
        <v>1.8774063592823394E-19</v>
      </c>
      <c r="E17" s="76">
        <v>0</v>
      </c>
      <c r="F17" s="72">
        <v>0</v>
      </c>
      <c r="G17" s="72">
        <v>0</v>
      </c>
      <c r="H17" s="72">
        <v>0.931392</v>
      </c>
    </row>
    <row r="18" spans="2:8" ht="13.5" thickBot="1">
      <c r="B18" s="73" t="s">
        <v>54</v>
      </c>
      <c r="C18" s="73" t="s">
        <v>5</v>
      </c>
      <c r="D18" s="77">
        <v>0</v>
      </c>
      <c r="E18" s="77">
        <v>0</v>
      </c>
      <c r="F18" s="73">
        <v>0</v>
      </c>
      <c r="G18" s="73">
        <v>1E+30</v>
      </c>
      <c r="H18" s="73">
        <v>1E+30</v>
      </c>
    </row>
    <row r="20" ht="13.5" thickBot="1">
      <c r="A20" t="s">
        <v>40</v>
      </c>
    </row>
    <row r="21" spans="2:8" ht="12.75">
      <c r="B21" s="74"/>
      <c r="C21" s="74"/>
      <c r="D21" s="74" t="s">
        <v>31</v>
      </c>
      <c r="E21" s="74" t="s">
        <v>41</v>
      </c>
      <c r="F21" s="74" t="s">
        <v>43</v>
      </c>
      <c r="G21" s="74" t="s">
        <v>37</v>
      </c>
      <c r="H21" s="74" t="s">
        <v>37</v>
      </c>
    </row>
    <row r="22" spans="2:8" ht="13.5" thickBot="1">
      <c r="B22" s="75" t="s">
        <v>29</v>
      </c>
      <c r="C22" s="75" t="s">
        <v>30</v>
      </c>
      <c r="D22" s="75" t="s">
        <v>32</v>
      </c>
      <c r="E22" s="75" t="s">
        <v>42</v>
      </c>
      <c r="F22" s="75" t="s">
        <v>44</v>
      </c>
      <c r="G22" s="75" t="s">
        <v>38</v>
      </c>
      <c r="H22" s="75" t="s">
        <v>39</v>
      </c>
    </row>
    <row r="23" spans="2:8" ht="12.75">
      <c r="B23" s="72" t="s">
        <v>55</v>
      </c>
      <c r="C23" s="72" t="s">
        <v>2</v>
      </c>
      <c r="D23" s="76">
        <v>0</v>
      </c>
      <c r="E23" s="76">
        <v>0.950796</v>
      </c>
      <c r="F23" s="72">
        <v>0</v>
      </c>
      <c r="G23" s="72">
        <v>0.20670049095705073</v>
      </c>
      <c r="H23" s="72">
        <v>0.30612244897959184</v>
      </c>
    </row>
    <row r="24" spans="2:8" ht="12.75">
      <c r="B24" s="72" t="s">
        <v>56</v>
      </c>
      <c r="C24" s="72" t="s">
        <v>15</v>
      </c>
      <c r="D24" s="76">
        <v>0.3</v>
      </c>
      <c r="E24" s="76">
        <v>0</v>
      </c>
      <c r="F24" s="72">
        <v>0.3</v>
      </c>
      <c r="G24" s="72">
        <v>0.38855999999999985</v>
      </c>
      <c r="H24" s="72">
        <v>0.19652999999999998</v>
      </c>
    </row>
    <row r="25" spans="2:8" ht="12.75">
      <c r="B25" s="72" t="s">
        <v>57</v>
      </c>
      <c r="C25" s="72" t="s">
        <v>15</v>
      </c>
      <c r="D25" s="76">
        <v>0.1</v>
      </c>
      <c r="E25" s="76">
        <v>1</v>
      </c>
      <c r="F25" s="72">
        <v>0.1</v>
      </c>
      <c r="G25" s="72">
        <v>0.19652999999999998</v>
      </c>
      <c r="H25" s="72">
        <v>0.18801918367346937</v>
      </c>
    </row>
    <row r="26" spans="2:8" ht="12.75">
      <c r="B26" s="72" t="s">
        <v>58</v>
      </c>
      <c r="C26" s="72" t="s">
        <v>15</v>
      </c>
      <c r="D26" s="76">
        <v>0.4400599999999999</v>
      </c>
      <c r="E26" s="76">
        <v>0</v>
      </c>
      <c r="F26" s="72">
        <v>3.2</v>
      </c>
      <c r="G26" s="72">
        <v>1E+30</v>
      </c>
      <c r="H26" s="72">
        <v>2.7599400000000003</v>
      </c>
    </row>
    <row r="27" spans="2:8" ht="12.75">
      <c r="B27" s="72" t="s">
        <v>59</v>
      </c>
      <c r="C27" s="72" t="s">
        <v>15</v>
      </c>
      <c r="D27" s="76">
        <v>0.1443917525773195</v>
      </c>
      <c r="E27" s="76">
        <v>0</v>
      </c>
      <c r="F27" s="72">
        <v>8</v>
      </c>
      <c r="G27" s="72">
        <v>1E+30</v>
      </c>
      <c r="H27" s="72">
        <v>7.855608247422681</v>
      </c>
    </row>
    <row r="28" spans="2:8" ht="12.75">
      <c r="B28" s="72" t="s">
        <v>60</v>
      </c>
      <c r="C28" s="72" t="s">
        <v>15</v>
      </c>
      <c r="D28" s="76">
        <v>0.05</v>
      </c>
      <c r="E28" s="76">
        <v>0</v>
      </c>
      <c r="F28" s="72">
        <v>0.05</v>
      </c>
      <c r="G28" s="72">
        <v>0.4005773195876287</v>
      </c>
      <c r="H28" s="72">
        <v>0.09662660412371132</v>
      </c>
    </row>
    <row r="29" spans="2:8" ht="12.75">
      <c r="B29" s="72" t="s">
        <v>61</v>
      </c>
      <c r="C29" s="72" t="s">
        <v>15</v>
      </c>
      <c r="D29" s="76">
        <v>0.3469999999999999</v>
      </c>
      <c r="E29" s="76">
        <v>0</v>
      </c>
      <c r="F29" s="72">
        <v>0.8</v>
      </c>
      <c r="G29" s="72">
        <v>1E+30</v>
      </c>
      <c r="H29" s="72">
        <v>0.4530000000000002</v>
      </c>
    </row>
    <row r="30" spans="2:8" ht="12.75">
      <c r="B30" s="72" t="s">
        <v>62</v>
      </c>
      <c r="C30" s="72" t="s">
        <v>15</v>
      </c>
      <c r="D30" s="76">
        <v>0.3</v>
      </c>
      <c r="E30" s="76">
        <v>0</v>
      </c>
      <c r="F30" s="72">
        <v>0.3</v>
      </c>
      <c r="G30" s="72">
        <v>0.04699999999999995</v>
      </c>
      <c r="H30" s="72">
        <v>0.24700000000000003</v>
      </c>
    </row>
    <row r="31" spans="2:8" ht="12.75">
      <c r="B31" s="72" t="s">
        <v>63</v>
      </c>
      <c r="C31" s="72" t="s">
        <v>15</v>
      </c>
      <c r="D31" s="76">
        <v>0.04999999999999993</v>
      </c>
      <c r="E31" s="76">
        <v>0.98</v>
      </c>
      <c r="F31" s="72">
        <v>0.05</v>
      </c>
      <c r="G31" s="72">
        <v>0.20054081632653062</v>
      </c>
      <c r="H31" s="72">
        <v>0.04699999999999996</v>
      </c>
    </row>
    <row r="32" spans="2:8" ht="12.75">
      <c r="B32" s="72" t="s">
        <v>64</v>
      </c>
      <c r="C32" s="72" t="s">
        <v>15</v>
      </c>
      <c r="D32" s="76">
        <v>-0.043163265306122404</v>
      </c>
      <c r="E32" s="76">
        <v>0</v>
      </c>
      <c r="F32" s="72">
        <v>10</v>
      </c>
      <c r="G32" s="72">
        <v>1E+30</v>
      </c>
      <c r="H32" s="72">
        <v>10.043163265306122</v>
      </c>
    </row>
    <row r="33" spans="2:8" ht="12.75">
      <c r="B33" s="72" t="s">
        <v>65</v>
      </c>
      <c r="C33" s="72" t="s">
        <v>15</v>
      </c>
      <c r="D33" s="76">
        <v>-0.09057794439237733</v>
      </c>
      <c r="E33" s="76">
        <v>0</v>
      </c>
      <c r="F33" s="72">
        <v>0.3</v>
      </c>
      <c r="G33" s="72">
        <v>1E+30</v>
      </c>
      <c r="H33" s="72">
        <v>0.3905779443923773</v>
      </c>
    </row>
    <row r="34" spans="2:8" ht="12.75">
      <c r="B34" s="72" t="s">
        <v>66</v>
      </c>
      <c r="C34" s="72" t="s">
        <v>15</v>
      </c>
      <c r="D34" s="76">
        <v>-0.24604081632653063</v>
      </c>
      <c r="E34" s="76">
        <v>0</v>
      </c>
      <c r="F34" s="72">
        <v>0.3</v>
      </c>
      <c r="G34" s="72">
        <v>1E+30</v>
      </c>
      <c r="H34" s="72">
        <v>0.5460408163265307</v>
      </c>
    </row>
    <row r="35" spans="2:8" ht="12.75">
      <c r="B35" s="72" t="s">
        <v>67</v>
      </c>
      <c r="C35" s="72" t="s">
        <v>15</v>
      </c>
      <c r="D35" s="76">
        <v>0.04795918367346934</v>
      </c>
      <c r="E35" s="76">
        <v>0</v>
      </c>
      <c r="F35" s="72">
        <v>0.3</v>
      </c>
      <c r="G35" s="72">
        <v>1E+30</v>
      </c>
      <c r="H35" s="72">
        <v>0.25204081632653064</v>
      </c>
    </row>
    <row r="36" spans="2:8" ht="12.75">
      <c r="B36" s="72" t="s">
        <v>68</v>
      </c>
      <c r="C36" s="72" t="s">
        <v>15</v>
      </c>
      <c r="D36" s="76">
        <v>0.04795918367346934</v>
      </c>
      <c r="E36" s="76">
        <v>0</v>
      </c>
      <c r="F36" s="72">
        <v>0.3</v>
      </c>
      <c r="G36" s="72">
        <v>1E+30</v>
      </c>
      <c r="H36" s="72">
        <v>0.25204081632653064</v>
      </c>
    </row>
    <row r="37" spans="2:8" ht="12.75">
      <c r="B37" s="72" t="s">
        <v>69</v>
      </c>
      <c r="C37" s="72" t="s">
        <v>15</v>
      </c>
      <c r="D37" s="76">
        <v>0.09534520462355509</v>
      </c>
      <c r="E37" s="76">
        <v>0</v>
      </c>
      <c r="F37" s="72">
        <v>0.3</v>
      </c>
      <c r="G37" s="72">
        <v>1E+30</v>
      </c>
      <c r="H37" s="72">
        <v>0.20465479537644488</v>
      </c>
    </row>
    <row r="38" spans="2:8" ht="12.75">
      <c r="B38" s="72" t="s">
        <v>70</v>
      </c>
      <c r="C38" s="72" t="s">
        <v>15</v>
      </c>
      <c r="D38" s="76">
        <v>0.3</v>
      </c>
      <c r="E38" s="76">
        <v>0</v>
      </c>
      <c r="F38" s="72">
        <v>0.3</v>
      </c>
      <c r="G38" s="72">
        <v>0.3096774193548387</v>
      </c>
      <c r="H38" s="72">
        <v>0.28800000000000003</v>
      </c>
    </row>
    <row r="39" spans="2:8" ht="12.75">
      <c r="B39" s="72" t="s">
        <v>71</v>
      </c>
      <c r="C39" s="72" t="s">
        <v>15</v>
      </c>
      <c r="D39" s="76">
        <v>0.3</v>
      </c>
      <c r="E39" s="76">
        <v>0.9701999999999998</v>
      </c>
      <c r="F39" s="72">
        <v>0.3</v>
      </c>
      <c r="G39" s="72">
        <v>0.20256648113790973</v>
      </c>
      <c r="H39" s="72">
        <v>0.3096774193548387</v>
      </c>
    </row>
    <row r="40" spans="2:8" ht="12.75">
      <c r="B40" s="72" t="s">
        <v>72</v>
      </c>
      <c r="C40" s="72" t="s">
        <v>15</v>
      </c>
      <c r="D40" s="76">
        <v>0</v>
      </c>
      <c r="E40" s="76">
        <v>0</v>
      </c>
      <c r="F40" s="72">
        <v>0.3</v>
      </c>
      <c r="G40" s="72">
        <v>1E+30</v>
      </c>
      <c r="H40" s="72">
        <v>0.3</v>
      </c>
    </row>
    <row r="41" spans="2:8" ht="12.75">
      <c r="B41" s="72" t="s">
        <v>73</v>
      </c>
      <c r="C41" s="72" t="s">
        <v>15</v>
      </c>
      <c r="D41" s="76">
        <v>1.8774063592823394E-19</v>
      </c>
      <c r="E41" s="76">
        <v>0</v>
      </c>
      <c r="F41" s="72">
        <v>0.3</v>
      </c>
      <c r="G41" s="72">
        <v>1E+30</v>
      </c>
      <c r="H41" s="72">
        <v>0.3</v>
      </c>
    </row>
    <row r="42" spans="2:8" ht="12.75">
      <c r="B42" s="72" t="s">
        <v>74</v>
      </c>
      <c r="C42" s="72" t="s">
        <v>16</v>
      </c>
      <c r="D42" s="76">
        <v>-0.2824664474226804</v>
      </c>
      <c r="E42" s="76">
        <v>0</v>
      </c>
      <c r="F42" s="72">
        <v>0.3</v>
      </c>
      <c r="G42" s="72">
        <v>1E+30</v>
      </c>
      <c r="H42" s="72">
        <v>0.5824664474226803</v>
      </c>
    </row>
    <row r="43" spans="2:8" ht="12.75">
      <c r="B43" s="72" t="s">
        <v>75</v>
      </c>
      <c r="C43" s="72" t="s">
        <v>16</v>
      </c>
      <c r="D43" s="76">
        <v>-0.08425879999999997</v>
      </c>
      <c r="E43" s="76">
        <v>0</v>
      </c>
      <c r="F43" s="72">
        <v>0.1</v>
      </c>
      <c r="G43" s="72">
        <v>1E+30</v>
      </c>
      <c r="H43" s="72">
        <v>0.18425879999999997</v>
      </c>
    </row>
    <row r="44" spans="2:8" ht="12.75">
      <c r="B44" s="72" t="s">
        <v>76</v>
      </c>
      <c r="C44" s="72" t="s">
        <v>16</v>
      </c>
      <c r="D44" s="76">
        <v>-0.4048551999999999</v>
      </c>
      <c r="E44" s="76">
        <v>0</v>
      </c>
      <c r="F44" s="72">
        <v>3.2</v>
      </c>
      <c r="G44" s="72">
        <v>1E+30</v>
      </c>
      <c r="H44" s="72">
        <v>3.6048552000000003</v>
      </c>
    </row>
    <row r="45" spans="2:8" ht="12.75">
      <c r="B45" s="72" t="s">
        <v>77</v>
      </c>
      <c r="C45" s="72" t="s">
        <v>16</v>
      </c>
      <c r="D45" s="76">
        <v>-0.12995257731958756</v>
      </c>
      <c r="E45" s="76">
        <v>0</v>
      </c>
      <c r="F45" s="72">
        <v>8</v>
      </c>
      <c r="G45" s="72">
        <v>1E+30</v>
      </c>
      <c r="H45" s="72">
        <v>8.129952577319587</v>
      </c>
    </row>
    <row r="46" spans="2:8" ht="12.75">
      <c r="B46" s="72" t="s">
        <v>78</v>
      </c>
      <c r="C46" s="72" t="s">
        <v>16</v>
      </c>
      <c r="D46" s="76">
        <v>-0.04760263042799123</v>
      </c>
      <c r="E46" s="76">
        <v>0</v>
      </c>
      <c r="F46" s="72">
        <v>0.05</v>
      </c>
      <c r="G46" s="72">
        <v>1E+30</v>
      </c>
      <c r="H46" s="72">
        <v>0.09760263042799124</v>
      </c>
    </row>
    <row r="47" spans="2:8" ht="12.75">
      <c r="B47" s="72" t="s">
        <v>79</v>
      </c>
      <c r="C47" s="72" t="s">
        <v>16</v>
      </c>
      <c r="D47" s="76">
        <v>-0.3331199999999999</v>
      </c>
      <c r="E47" s="76">
        <v>0</v>
      </c>
      <c r="F47" s="72">
        <v>0.8</v>
      </c>
      <c r="G47" s="72">
        <v>1E+30</v>
      </c>
      <c r="H47" s="72">
        <v>1.1331200000000001</v>
      </c>
    </row>
    <row r="48" spans="2:8" ht="12.75">
      <c r="B48" s="72" t="s">
        <v>80</v>
      </c>
      <c r="C48" s="72" t="s">
        <v>16</v>
      </c>
      <c r="D48" s="76">
        <v>-0.29210081632653057</v>
      </c>
      <c r="E48" s="76">
        <v>0</v>
      </c>
      <c r="F48" s="72">
        <v>0.3</v>
      </c>
      <c r="G48" s="72">
        <v>1E+30</v>
      </c>
      <c r="H48" s="72">
        <v>0.5921008163265306</v>
      </c>
    </row>
    <row r="49" spans="2:8" ht="12.75">
      <c r="B49" s="72" t="s">
        <v>81</v>
      </c>
      <c r="C49" s="72" t="s">
        <v>16</v>
      </c>
      <c r="D49" s="76">
        <v>-0.0435299999999999</v>
      </c>
      <c r="E49" s="76">
        <v>0</v>
      </c>
      <c r="F49" s="72">
        <v>0.05</v>
      </c>
      <c r="G49" s="72">
        <v>1E+30</v>
      </c>
      <c r="H49" s="72">
        <v>0.09352999999999993</v>
      </c>
    </row>
    <row r="50" spans="2:8" ht="12.75">
      <c r="B50" s="72" t="s">
        <v>82</v>
      </c>
      <c r="C50" s="72" t="s">
        <v>16</v>
      </c>
      <c r="D50" s="76">
        <v>0.04795918367346934</v>
      </c>
      <c r="E50" s="76">
        <v>0</v>
      </c>
      <c r="F50" s="72">
        <v>10</v>
      </c>
      <c r="G50" s="72">
        <v>1E+30</v>
      </c>
      <c r="H50" s="72">
        <v>9.95204081632653</v>
      </c>
    </row>
    <row r="51" spans="2:8" ht="12.75">
      <c r="B51" s="72" t="s">
        <v>83</v>
      </c>
      <c r="C51" s="72" t="s">
        <v>16</v>
      </c>
      <c r="D51" s="76">
        <v>0.09534520462355509</v>
      </c>
      <c r="E51" s="76">
        <v>0</v>
      </c>
      <c r="F51" s="72">
        <v>0.3</v>
      </c>
      <c r="G51" s="72">
        <v>1E+30</v>
      </c>
      <c r="H51" s="72">
        <v>0.20465479537644488</v>
      </c>
    </row>
    <row r="52" spans="2:8" ht="12.75">
      <c r="B52" s="72" t="s">
        <v>84</v>
      </c>
      <c r="C52" s="72" t="s">
        <v>16</v>
      </c>
      <c r="D52" s="76">
        <v>0.25300000000000006</v>
      </c>
      <c r="E52" s="76">
        <v>0</v>
      </c>
      <c r="F52" s="72">
        <v>0.3</v>
      </c>
      <c r="G52" s="72">
        <v>1E+30</v>
      </c>
      <c r="H52" s="72">
        <v>0.04699999999999995</v>
      </c>
    </row>
    <row r="53" spans="2:8" ht="12.75">
      <c r="B53" s="72" t="s">
        <v>85</v>
      </c>
      <c r="C53" s="72" t="s">
        <v>16</v>
      </c>
      <c r="D53" s="76">
        <v>-0.046040816326530565</v>
      </c>
      <c r="E53" s="76">
        <v>0</v>
      </c>
      <c r="F53" s="72">
        <v>0.3</v>
      </c>
      <c r="G53" s="72">
        <v>1E+30</v>
      </c>
      <c r="H53" s="72">
        <v>0.34604081632653055</v>
      </c>
    </row>
    <row r="54" spans="2:8" ht="12.75">
      <c r="B54" s="72" t="s">
        <v>86</v>
      </c>
      <c r="C54" s="72" t="s">
        <v>16</v>
      </c>
      <c r="D54" s="76">
        <v>-0.04747959183673464</v>
      </c>
      <c r="E54" s="76">
        <v>0</v>
      </c>
      <c r="F54" s="72">
        <v>0.3</v>
      </c>
      <c r="G54" s="72">
        <v>1E+30</v>
      </c>
      <c r="H54" s="72">
        <v>0.3474795918367346</v>
      </c>
    </row>
    <row r="55" spans="2:8" ht="12.75">
      <c r="B55" s="72" t="s">
        <v>87</v>
      </c>
      <c r="C55" s="72" t="s">
        <v>16</v>
      </c>
      <c r="D55" s="76">
        <v>-0.09248484848484843</v>
      </c>
      <c r="E55" s="76">
        <v>0</v>
      </c>
      <c r="F55" s="72">
        <v>0.3</v>
      </c>
      <c r="G55" s="72">
        <v>1E+30</v>
      </c>
      <c r="H55" s="72">
        <v>0.3924848484848484</v>
      </c>
    </row>
    <row r="56" spans="2:8" ht="12.75">
      <c r="B56" s="72" t="s">
        <v>88</v>
      </c>
      <c r="C56" s="72" t="s">
        <v>16</v>
      </c>
      <c r="D56" s="76">
        <v>-0.288</v>
      </c>
      <c r="E56" s="76">
        <v>0</v>
      </c>
      <c r="F56" s="72">
        <v>0.3</v>
      </c>
      <c r="G56" s="72">
        <v>1E+30</v>
      </c>
      <c r="H56" s="72">
        <v>0.588</v>
      </c>
    </row>
    <row r="57" spans="2:8" ht="12.75">
      <c r="B57" s="72" t="s">
        <v>89</v>
      </c>
      <c r="C57" s="72" t="s">
        <v>16</v>
      </c>
      <c r="D57" s="76">
        <v>-0.294</v>
      </c>
      <c r="E57" s="76">
        <v>0</v>
      </c>
      <c r="F57" s="72">
        <v>0.3</v>
      </c>
      <c r="G57" s="72">
        <v>1E+30</v>
      </c>
      <c r="H57" s="72">
        <v>0.5940000000000001</v>
      </c>
    </row>
    <row r="58" spans="2:8" ht="12.75">
      <c r="B58" s="72" t="s">
        <v>90</v>
      </c>
      <c r="C58" s="72" t="s">
        <v>16</v>
      </c>
      <c r="D58" s="76">
        <v>0</v>
      </c>
      <c r="E58" s="76">
        <v>0</v>
      </c>
      <c r="F58" s="72">
        <v>0.3</v>
      </c>
      <c r="G58" s="72">
        <v>1E+30</v>
      </c>
      <c r="H58" s="72">
        <v>0.3</v>
      </c>
    </row>
    <row r="59" spans="2:8" ht="13.5" thickBot="1">
      <c r="B59" s="73" t="s">
        <v>91</v>
      </c>
      <c r="C59" s="73" t="s">
        <v>16</v>
      </c>
      <c r="D59" s="77">
        <v>-1.7459879141325756E-19</v>
      </c>
      <c r="E59" s="77">
        <v>0</v>
      </c>
      <c r="F59" s="73">
        <v>0.3</v>
      </c>
      <c r="G59" s="73">
        <v>1E+30</v>
      </c>
      <c r="H59" s="73">
        <v>0.3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4" sqref="E4"/>
    </sheetView>
  </sheetViews>
  <sheetFormatPr defaultColWidth="11.00390625" defaultRowHeight="12.75"/>
  <cols>
    <col min="1" max="1" width="3.25390625" style="0" customWidth="1"/>
    <col min="2" max="2" width="3.875" style="0" customWidth="1"/>
    <col min="3" max="3" width="7.00390625" style="0" customWidth="1"/>
    <col min="10" max="10" width="11.875" style="0" customWidth="1"/>
  </cols>
  <sheetData>
    <row r="1" spans="3:9" ht="12.75">
      <c r="C1" s="49" t="s">
        <v>14</v>
      </c>
      <c r="D1" s="49"/>
      <c r="E1" s="49"/>
      <c r="F1" s="49"/>
      <c r="G1" s="49"/>
      <c r="H1" s="49"/>
      <c r="I1" s="49"/>
    </row>
    <row r="2" spans="3:9" ht="12.75">
      <c r="C2" s="49"/>
      <c r="D2" s="49"/>
      <c r="E2" s="49"/>
      <c r="F2" s="49"/>
      <c r="G2" s="49"/>
      <c r="H2" s="49"/>
      <c r="I2" s="49"/>
    </row>
    <row r="4" spans="3:10" ht="12.75">
      <c r="C4" s="1" t="s">
        <v>3</v>
      </c>
      <c r="D4" s="21">
        <v>1</v>
      </c>
      <c r="E4" s="37">
        <f>SUMIF(I8:I14,D4,J8:J14)</f>
        <v>0.4400599999999999</v>
      </c>
      <c r="H4" s="1" t="s">
        <v>2</v>
      </c>
      <c r="I4" s="21">
        <v>10</v>
      </c>
      <c r="J4" s="34">
        <f>SUMIF(I8:I17,I4,J8:J17)</f>
        <v>0</v>
      </c>
    </row>
    <row r="6" spans="1:7" ht="12.75">
      <c r="A6" s="47" t="s">
        <v>7</v>
      </c>
      <c r="B6" s="48"/>
      <c r="C6" s="13" t="s">
        <v>0</v>
      </c>
      <c r="D6" s="2" t="s">
        <v>1</v>
      </c>
      <c r="E6" s="13" t="s">
        <v>6</v>
      </c>
      <c r="F6" s="29" t="s">
        <v>15</v>
      </c>
      <c r="G6" s="29" t="s">
        <v>16</v>
      </c>
    </row>
    <row r="7" spans="1:10" ht="12.75">
      <c r="A7" s="15">
        <v>1</v>
      </c>
      <c r="B7" s="16">
        <v>2</v>
      </c>
      <c r="C7" s="19">
        <v>10</v>
      </c>
      <c r="D7" s="19">
        <v>3</v>
      </c>
      <c r="E7" s="30">
        <f>C7*D7/100</f>
        <v>0.3</v>
      </c>
      <c r="F7" s="32">
        <f>SUMIF($I$8:$I$17,A7,$J$8:$J$17)-(1-D7/100)*SUMIF($I$8:$I$17,B7,$J$8:$J$17)</f>
        <v>0.29999999999999993</v>
      </c>
      <c r="G7" s="32">
        <f>SUMIF($I$8:$I$17,B7,$J$8:$J$17)-(1-D7/100)*SUMIF($I$8:$I$17,A7,$J$8:$J$17)</f>
        <v>-0.2824664474226804</v>
      </c>
      <c r="I7" s="13" t="s">
        <v>4</v>
      </c>
      <c r="J7" s="12" t="s">
        <v>5</v>
      </c>
    </row>
    <row r="8" spans="1:10" ht="12.75">
      <c r="A8" s="15">
        <v>1</v>
      </c>
      <c r="B8" s="16">
        <v>3</v>
      </c>
      <c r="C8" s="19">
        <v>5</v>
      </c>
      <c r="D8" s="19">
        <v>2</v>
      </c>
      <c r="E8" s="30">
        <f aca="true" t="shared" si="0" ref="E8:E15">C8*D8/100</f>
        <v>0.1</v>
      </c>
      <c r="F8" s="32">
        <f aca="true" t="shared" si="1" ref="F8:F24">SUMIF($I$8:$I$17,A8,$J$8:$J$17)-(1-D8/100)*SUMIF($I$8:$I$17,B8,$J$8:$J$17)</f>
        <v>0.09999999999999998</v>
      </c>
      <c r="G8" s="32">
        <f aca="true" t="shared" si="2" ref="G8:G24">SUMIF($I$8:$I$17,B8,$J$8:$J$17)-(1-D8/100)*SUMIF($I$8:$I$17,A8,$J$8:$J$17)</f>
        <v>-0.08425879999999997</v>
      </c>
      <c r="I8" s="19">
        <v>1</v>
      </c>
      <c r="J8" s="24">
        <v>0.4400599999999999</v>
      </c>
    </row>
    <row r="9" spans="1:10" ht="12.75">
      <c r="A9" s="15">
        <v>1</v>
      </c>
      <c r="B9" s="16">
        <v>4</v>
      </c>
      <c r="C9" s="19">
        <v>40</v>
      </c>
      <c r="D9" s="19">
        <v>8</v>
      </c>
      <c r="E9" s="30">
        <f t="shared" si="0"/>
        <v>3.2</v>
      </c>
      <c r="F9" s="32">
        <f t="shared" si="1"/>
        <v>0.4400599999999999</v>
      </c>
      <c r="G9" s="32">
        <f t="shared" si="2"/>
        <v>-0.4048551999999999</v>
      </c>
      <c r="I9" s="19">
        <v>2</v>
      </c>
      <c r="J9" s="24">
        <v>0.1443917525773195</v>
      </c>
    </row>
    <row r="10" spans="1:10" ht="12.75">
      <c r="A10" s="15">
        <v>2</v>
      </c>
      <c r="B10" s="16">
        <v>4</v>
      </c>
      <c r="C10" s="19">
        <v>80</v>
      </c>
      <c r="D10" s="19">
        <v>10</v>
      </c>
      <c r="E10" s="30">
        <f t="shared" si="0"/>
        <v>8</v>
      </c>
      <c r="F10" s="32">
        <f t="shared" si="1"/>
        <v>0.1443917525773195</v>
      </c>
      <c r="G10" s="32">
        <f t="shared" si="2"/>
        <v>-0.12995257731958756</v>
      </c>
      <c r="I10" s="19">
        <v>3</v>
      </c>
      <c r="J10" s="24">
        <v>0.3469999999999999</v>
      </c>
    </row>
    <row r="11" spans="1:10" ht="12.75">
      <c r="A11" s="15">
        <v>2</v>
      </c>
      <c r="B11" s="16">
        <v>6</v>
      </c>
      <c r="C11" s="19">
        <v>5</v>
      </c>
      <c r="D11" s="19">
        <v>1</v>
      </c>
      <c r="E11" s="30">
        <f t="shared" si="0"/>
        <v>0.05</v>
      </c>
      <c r="F11" s="32">
        <f t="shared" si="1"/>
        <v>0.049999999999999975</v>
      </c>
      <c r="G11" s="32">
        <f t="shared" si="2"/>
        <v>-0.04760263042799123</v>
      </c>
      <c r="I11" s="19">
        <v>4</v>
      </c>
      <c r="J11" s="24">
        <v>0</v>
      </c>
    </row>
    <row r="12" spans="1:10" ht="12.75">
      <c r="A12" s="15">
        <v>3</v>
      </c>
      <c r="B12" s="16">
        <v>4</v>
      </c>
      <c r="C12" s="19">
        <v>20</v>
      </c>
      <c r="D12" s="19">
        <v>4</v>
      </c>
      <c r="E12" s="30">
        <f t="shared" si="0"/>
        <v>0.8</v>
      </c>
      <c r="F12" s="32">
        <f t="shared" si="1"/>
        <v>0.3469999999999999</v>
      </c>
      <c r="G12" s="32">
        <f t="shared" si="2"/>
        <v>-0.3331199999999999</v>
      </c>
      <c r="I12" s="19">
        <v>5</v>
      </c>
      <c r="J12" s="24">
        <v>0.04795918367346934</v>
      </c>
    </row>
    <row r="13" spans="1:10" ht="12.75">
      <c r="A13" s="15">
        <v>3</v>
      </c>
      <c r="B13" s="16">
        <v>5</v>
      </c>
      <c r="C13" s="19">
        <v>15</v>
      </c>
      <c r="D13" s="19">
        <v>2</v>
      </c>
      <c r="E13" s="30">
        <f t="shared" si="0"/>
        <v>0.3</v>
      </c>
      <c r="F13" s="32">
        <f t="shared" si="1"/>
        <v>0.3</v>
      </c>
      <c r="G13" s="32">
        <f t="shared" si="2"/>
        <v>-0.29210081632653057</v>
      </c>
      <c r="I13" s="19">
        <v>6</v>
      </c>
      <c r="J13" s="24">
        <v>0.09534520462355509</v>
      </c>
    </row>
    <row r="14" spans="1:10" ht="12.75">
      <c r="A14" s="15">
        <v>3</v>
      </c>
      <c r="B14" s="16">
        <v>7</v>
      </c>
      <c r="C14" s="19">
        <v>5</v>
      </c>
      <c r="D14" s="19">
        <v>1</v>
      </c>
      <c r="E14" s="30">
        <f t="shared" si="0"/>
        <v>0.05</v>
      </c>
      <c r="F14" s="32">
        <f t="shared" si="1"/>
        <v>0.04999999999999993</v>
      </c>
      <c r="G14" s="32">
        <f t="shared" si="2"/>
        <v>-0.0435299999999999</v>
      </c>
      <c r="I14" s="19">
        <v>7</v>
      </c>
      <c r="J14" s="24">
        <v>0.3</v>
      </c>
    </row>
    <row r="15" spans="1:10" ht="12.75">
      <c r="A15" s="15">
        <v>4</v>
      </c>
      <c r="B15" s="16">
        <v>5</v>
      </c>
      <c r="C15" s="19">
        <v>100</v>
      </c>
      <c r="D15" s="19">
        <v>10</v>
      </c>
      <c r="E15" s="30">
        <f t="shared" si="0"/>
        <v>10</v>
      </c>
      <c r="F15" s="32">
        <f t="shared" si="1"/>
        <v>-0.043163265306122404</v>
      </c>
      <c r="G15" s="32">
        <f t="shared" si="2"/>
        <v>0.04795918367346934</v>
      </c>
      <c r="I15" s="22">
        <v>8</v>
      </c>
      <c r="J15" s="25">
        <v>0</v>
      </c>
    </row>
    <row r="16" spans="1:10" ht="12.75">
      <c r="A16" s="15">
        <v>4</v>
      </c>
      <c r="B16" s="16">
        <v>6</v>
      </c>
      <c r="C16" s="19">
        <v>50</v>
      </c>
      <c r="D16" s="19">
        <v>5</v>
      </c>
      <c r="E16" s="30">
        <v>0.3</v>
      </c>
      <c r="F16" s="32">
        <f t="shared" si="1"/>
        <v>-0.09057794439237733</v>
      </c>
      <c r="G16" s="32">
        <f t="shared" si="2"/>
        <v>0.09534520462355509</v>
      </c>
      <c r="I16" s="22">
        <v>9</v>
      </c>
      <c r="J16" s="25">
        <v>1.8774063592823394E-19</v>
      </c>
    </row>
    <row r="17" spans="1:10" ht="12.75">
      <c r="A17" s="15">
        <v>5</v>
      </c>
      <c r="B17" s="16">
        <v>7</v>
      </c>
      <c r="C17" s="19">
        <v>20</v>
      </c>
      <c r="D17" s="19">
        <v>2</v>
      </c>
      <c r="E17" s="30">
        <v>0.3</v>
      </c>
      <c r="F17" s="32">
        <f t="shared" si="1"/>
        <v>-0.24604081632653063</v>
      </c>
      <c r="G17" s="32">
        <f t="shared" si="2"/>
        <v>0.25300000000000006</v>
      </c>
      <c r="I17" s="23">
        <v>10</v>
      </c>
      <c r="J17" s="26">
        <v>0</v>
      </c>
    </row>
    <row r="18" spans="1:7" ht="12.75">
      <c r="A18" s="15">
        <v>5</v>
      </c>
      <c r="B18" s="16">
        <v>8</v>
      </c>
      <c r="C18" s="19">
        <v>5</v>
      </c>
      <c r="D18" s="19">
        <v>4</v>
      </c>
      <c r="E18" s="30">
        <v>0.3</v>
      </c>
      <c r="F18" s="32">
        <f t="shared" si="1"/>
        <v>0.04795918367346934</v>
      </c>
      <c r="G18" s="32">
        <f t="shared" si="2"/>
        <v>-0.046040816326530565</v>
      </c>
    </row>
    <row r="19" spans="1:7" ht="12.75">
      <c r="A19" s="15">
        <v>5</v>
      </c>
      <c r="B19" s="16">
        <v>10</v>
      </c>
      <c r="C19" s="19">
        <v>40</v>
      </c>
      <c r="D19" s="19">
        <v>1</v>
      </c>
      <c r="E19" s="30">
        <v>0.3</v>
      </c>
      <c r="F19" s="32">
        <f t="shared" si="1"/>
        <v>0.04795918367346934</v>
      </c>
      <c r="G19" s="32">
        <f t="shared" si="2"/>
        <v>-0.04747959183673464</v>
      </c>
    </row>
    <row r="20" spans="1:7" ht="12.75">
      <c r="A20" s="15">
        <v>6</v>
      </c>
      <c r="B20" s="16">
        <v>8</v>
      </c>
      <c r="C20" s="19">
        <v>30</v>
      </c>
      <c r="D20" s="19">
        <v>3</v>
      </c>
      <c r="E20" s="30">
        <v>0.3</v>
      </c>
      <c r="F20" s="32">
        <f t="shared" si="1"/>
        <v>0.09534520462355509</v>
      </c>
      <c r="G20" s="32">
        <f t="shared" si="2"/>
        <v>-0.09248484848484843</v>
      </c>
    </row>
    <row r="21" spans="1:7" ht="12.75">
      <c r="A21" s="15">
        <v>7</v>
      </c>
      <c r="B21" s="16">
        <v>9</v>
      </c>
      <c r="C21" s="19">
        <v>10</v>
      </c>
      <c r="D21" s="19">
        <v>4</v>
      </c>
      <c r="E21" s="30">
        <v>0.3</v>
      </c>
      <c r="F21" s="32">
        <f t="shared" si="1"/>
        <v>0.3</v>
      </c>
      <c r="G21" s="32">
        <f t="shared" si="2"/>
        <v>-0.288</v>
      </c>
    </row>
    <row r="22" spans="1:7" ht="12.75">
      <c r="A22" s="15">
        <v>7</v>
      </c>
      <c r="B22" s="16">
        <v>10</v>
      </c>
      <c r="C22" s="19">
        <v>8</v>
      </c>
      <c r="D22" s="19">
        <v>2</v>
      </c>
      <c r="E22" s="30">
        <v>0.3</v>
      </c>
      <c r="F22" s="32">
        <f t="shared" si="1"/>
        <v>0.3</v>
      </c>
      <c r="G22" s="32">
        <f t="shared" si="2"/>
        <v>-0.294</v>
      </c>
    </row>
    <row r="23" spans="1:7" ht="12.75">
      <c r="A23" s="15">
        <v>8</v>
      </c>
      <c r="B23" s="16">
        <v>10</v>
      </c>
      <c r="C23" s="19">
        <v>3</v>
      </c>
      <c r="D23" s="19">
        <v>2</v>
      </c>
      <c r="E23" s="30">
        <v>0.3</v>
      </c>
      <c r="F23" s="32">
        <f t="shared" si="1"/>
        <v>0</v>
      </c>
      <c r="G23" s="32">
        <f t="shared" si="2"/>
        <v>0</v>
      </c>
    </row>
    <row r="24" spans="1:7" ht="12.75">
      <c r="A24" s="17">
        <v>9</v>
      </c>
      <c r="B24" s="18">
        <v>10</v>
      </c>
      <c r="C24" s="20">
        <v>20</v>
      </c>
      <c r="D24" s="20">
        <v>7</v>
      </c>
      <c r="E24" s="31">
        <v>0.3</v>
      </c>
      <c r="F24" s="33">
        <f t="shared" si="1"/>
        <v>1.8774063592823394E-19</v>
      </c>
      <c r="G24" s="33">
        <f t="shared" si="2"/>
        <v>-1.7459879141325756E-19</v>
      </c>
    </row>
    <row r="27" spans="3:7" ht="12.75">
      <c r="C27" s="50" t="s">
        <v>17</v>
      </c>
      <c r="D27" s="51"/>
      <c r="E27" s="51"/>
      <c r="F27" s="51"/>
      <c r="G27" s="52"/>
    </row>
    <row r="28" spans="3:7" ht="12.75">
      <c r="C28" s="53" t="s">
        <v>18</v>
      </c>
      <c r="D28" s="54"/>
      <c r="E28" s="54"/>
      <c r="F28" s="54"/>
      <c r="G28" s="55"/>
    </row>
    <row r="29" spans="3:7" ht="12.75">
      <c r="C29" s="56" t="s">
        <v>19</v>
      </c>
      <c r="D29" s="57"/>
      <c r="E29" s="57"/>
      <c r="F29" s="57"/>
      <c r="G29" s="58"/>
    </row>
    <row r="30" spans="3:7" ht="12.75">
      <c r="C30" s="59" t="s">
        <v>20</v>
      </c>
      <c r="D30" s="60"/>
      <c r="E30" s="60"/>
      <c r="F30" s="60"/>
      <c r="G30" s="61"/>
    </row>
    <row r="31" spans="3:7" ht="12.75">
      <c r="C31" s="62" t="s">
        <v>21</v>
      </c>
      <c r="D31" s="63"/>
      <c r="E31" s="63"/>
      <c r="F31" s="63"/>
      <c r="G31" s="64"/>
    </row>
  </sheetData>
  <mergeCells count="7">
    <mergeCell ref="C30:G30"/>
    <mergeCell ref="C31:G31"/>
    <mergeCell ref="A6:B6"/>
    <mergeCell ref="C1:I2"/>
    <mergeCell ref="C27:G27"/>
    <mergeCell ref="C28:G28"/>
    <mergeCell ref="C29:G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1" sqref="M1"/>
    </sheetView>
  </sheetViews>
  <sheetFormatPr defaultColWidth="11.00390625" defaultRowHeight="12.75"/>
  <cols>
    <col min="1" max="1" width="2.875" style="0" customWidth="1"/>
    <col min="2" max="2" width="3.00390625" style="0" bestFit="1" customWidth="1"/>
    <col min="3" max="3" width="8.875" style="0" customWidth="1"/>
    <col min="4" max="4" width="7.125" style="0" customWidth="1"/>
    <col min="5" max="5" width="7.375" style="0" customWidth="1"/>
    <col min="6" max="6" width="7.25390625" style="0" customWidth="1"/>
    <col min="7" max="7" width="11.75390625" style="0" customWidth="1"/>
    <col min="8" max="8" width="12.375" style="0" customWidth="1"/>
  </cols>
  <sheetData>
    <row r="1" spans="3:12" ht="12.75">
      <c r="C1" s="49" t="s">
        <v>24</v>
      </c>
      <c r="D1" s="49"/>
      <c r="E1" s="49"/>
      <c r="F1" s="49"/>
      <c r="G1" s="49"/>
      <c r="H1" s="49"/>
      <c r="I1" s="49"/>
      <c r="J1" s="49"/>
      <c r="K1" s="49"/>
      <c r="L1" s="49"/>
    </row>
    <row r="2" spans="3:12" ht="12.75"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4:11" ht="12.75">
      <c r="D4" s="1" t="s">
        <v>3</v>
      </c>
      <c r="E4" s="21">
        <v>1</v>
      </c>
      <c r="F4" s="44">
        <f>SUMIF(J8:J14,E4,K8:K14)-J21*K21</f>
        <v>17.02492598857698</v>
      </c>
      <c r="I4" s="1" t="s">
        <v>2</v>
      </c>
      <c r="J4" s="21">
        <v>10</v>
      </c>
      <c r="K4" s="45">
        <f>SUMIF(J8:J17,J4,K8:K17)</f>
        <v>0</v>
      </c>
    </row>
    <row r="6" spans="1:8" ht="12.75">
      <c r="A6" s="47" t="s">
        <v>7</v>
      </c>
      <c r="B6" s="48"/>
      <c r="C6" s="13" t="s">
        <v>8</v>
      </c>
      <c r="D6" s="13" t="s">
        <v>0</v>
      </c>
      <c r="E6" s="36" t="s">
        <v>10</v>
      </c>
      <c r="F6" s="13" t="s">
        <v>6</v>
      </c>
      <c r="G6" s="29" t="s">
        <v>11</v>
      </c>
      <c r="H6" s="29" t="s">
        <v>12</v>
      </c>
    </row>
    <row r="7" spans="1:11" ht="12.75">
      <c r="A7" s="15">
        <v>1</v>
      </c>
      <c r="B7" s="16">
        <v>2</v>
      </c>
      <c r="C7" s="19">
        <v>20</v>
      </c>
      <c r="D7" s="19">
        <v>10</v>
      </c>
      <c r="E7" s="19">
        <v>3</v>
      </c>
      <c r="F7" s="30">
        <f>D7*E7/100</f>
        <v>0.3</v>
      </c>
      <c r="G7" s="27">
        <f aca="true" t="shared" si="0" ref="G7:G24">SUMIF($J$8:$J$17,A7,$K$8:$K$17)-(1-E7/100)*SUMIF($J$8:$J$17,B7,$K$8:$K$17)-$K$21*C7</f>
        <v>0.3000000000000398</v>
      </c>
      <c r="H7" s="27">
        <f aca="true" t="shared" si="1" ref="H7:H24">SUMIF($J$8:$J$17,B7,$K$8:$K$17)-(1-E7/100)*SUMIF($J$8:$J$17,A7,$K$8:$K$17)-$K$21*C7</f>
        <v>-27.260211789289016</v>
      </c>
      <c r="J7" s="11" t="s">
        <v>4</v>
      </c>
      <c r="K7" s="12" t="s">
        <v>5</v>
      </c>
    </row>
    <row r="8" spans="1:11" ht="12.75">
      <c r="A8" s="15">
        <v>1</v>
      </c>
      <c r="B8" s="16">
        <v>3</v>
      </c>
      <c r="C8" s="19">
        <v>30</v>
      </c>
      <c r="D8" s="19">
        <v>5</v>
      </c>
      <c r="E8" s="19">
        <v>2</v>
      </c>
      <c r="F8" s="30">
        <f aca="true" t="shared" si="2" ref="F8:F15">D8*E8/100</f>
        <v>0.1</v>
      </c>
      <c r="G8" s="27">
        <f t="shared" si="0"/>
        <v>-19.76696111763366</v>
      </c>
      <c r="H8" s="27">
        <f t="shared" si="1"/>
        <v>-27.037615371450077</v>
      </c>
      <c r="J8" s="35">
        <v>1</v>
      </c>
      <c r="K8" s="38">
        <v>138.4073167625211</v>
      </c>
    </row>
    <row r="9" spans="1:11" ht="12.75">
      <c r="A9" s="15">
        <v>1</v>
      </c>
      <c r="B9" s="16">
        <v>4</v>
      </c>
      <c r="C9" s="19">
        <v>37</v>
      </c>
      <c r="D9" s="19">
        <v>40</v>
      </c>
      <c r="E9" s="19">
        <v>8</v>
      </c>
      <c r="F9" s="30">
        <f t="shared" si="2"/>
        <v>3.2</v>
      </c>
      <c r="G9" s="27">
        <f t="shared" si="0"/>
        <v>3.2000000000001023</v>
      </c>
      <c r="H9" s="27">
        <f t="shared" si="1"/>
        <v>-47.636164285855926</v>
      </c>
      <c r="J9" s="19">
        <v>2</v>
      </c>
      <c r="K9" s="39">
        <v>124.41736153953174</v>
      </c>
    </row>
    <row r="10" spans="1:11" ht="12.75">
      <c r="A10" s="15">
        <v>2</v>
      </c>
      <c r="B10" s="16">
        <v>4</v>
      </c>
      <c r="C10" s="19">
        <v>18</v>
      </c>
      <c r="D10" s="19">
        <v>80</v>
      </c>
      <c r="E10" s="19">
        <v>10</v>
      </c>
      <c r="F10" s="30">
        <f t="shared" si="2"/>
        <v>8</v>
      </c>
      <c r="G10" s="27">
        <f t="shared" si="0"/>
        <v>8.00000000000001</v>
      </c>
      <c r="H10" s="27">
        <f t="shared" si="1"/>
        <v>-15.725705984198559</v>
      </c>
      <c r="J10" s="19">
        <v>3</v>
      </c>
      <c r="K10" s="39">
        <v>134.7352691595835</v>
      </c>
    </row>
    <row r="11" spans="1:11" ht="12.75">
      <c r="A11" s="15">
        <v>2</v>
      </c>
      <c r="B11" s="16">
        <v>6</v>
      </c>
      <c r="C11" s="19">
        <v>70</v>
      </c>
      <c r="D11" s="19">
        <v>5</v>
      </c>
      <c r="E11" s="19">
        <v>1</v>
      </c>
      <c r="F11" s="30">
        <f t="shared" si="2"/>
        <v>0.05</v>
      </c>
      <c r="G11" s="27">
        <f t="shared" si="0"/>
        <v>-1.2408965649064854</v>
      </c>
      <c r="H11" s="27">
        <f t="shared" si="1"/>
        <v>-118.8189330931946</v>
      </c>
      <c r="J11" s="19">
        <v>4</v>
      </c>
      <c r="K11" s="39">
        <v>111.93014786363776</v>
      </c>
    </row>
    <row r="12" spans="1:11" ht="12.75">
      <c r="A12" s="15">
        <v>3</v>
      </c>
      <c r="B12" s="16">
        <v>4</v>
      </c>
      <c r="C12" s="19">
        <v>65</v>
      </c>
      <c r="D12" s="19">
        <v>20</v>
      </c>
      <c r="E12" s="19">
        <v>4</v>
      </c>
      <c r="F12" s="30">
        <f t="shared" si="2"/>
        <v>0.8</v>
      </c>
      <c r="G12" s="27">
        <f t="shared" si="0"/>
        <v>-29.34072001432839</v>
      </c>
      <c r="H12" s="27">
        <f t="shared" si="1"/>
        <v>-74.03875775438206</v>
      </c>
      <c r="J12" s="19">
        <v>5</v>
      </c>
      <c r="K12" s="39">
        <v>81.31451372166505</v>
      </c>
    </row>
    <row r="13" spans="1:11" ht="12.75">
      <c r="A13" s="15">
        <v>3</v>
      </c>
      <c r="B13" s="16">
        <v>5</v>
      </c>
      <c r="C13" s="19">
        <v>75</v>
      </c>
      <c r="D13" s="19">
        <v>15</v>
      </c>
      <c r="E13" s="19">
        <v>2</v>
      </c>
      <c r="F13" s="30">
        <f t="shared" si="2"/>
        <v>0.3</v>
      </c>
      <c r="G13" s="27">
        <f t="shared" si="0"/>
        <v>-10.28723954705552</v>
      </c>
      <c r="H13" s="27">
        <f t="shared" si="1"/>
        <v>-116.06033531413408</v>
      </c>
      <c r="J13" s="19">
        <v>6</v>
      </c>
      <c r="K13" s="39">
        <v>65.3329210730553</v>
      </c>
    </row>
    <row r="14" spans="1:11" ht="12.75">
      <c r="A14" s="15">
        <v>3</v>
      </c>
      <c r="B14" s="16">
        <v>7</v>
      </c>
      <c r="C14" s="19">
        <v>82</v>
      </c>
      <c r="D14" s="19">
        <v>5</v>
      </c>
      <c r="E14" s="19">
        <v>1</v>
      </c>
      <c r="F14" s="30">
        <f t="shared" si="2"/>
        <v>0.05</v>
      </c>
      <c r="G14" s="27">
        <f t="shared" si="0"/>
        <v>0.04999999999999716</v>
      </c>
      <c r="H14" s="27">
        <f t="shared" si="1"/>
        <v>-140.92803069911653</v>
      </c>
      <c r="J14" s="19">
        <v>7</v>
      </c>
      <c r="K14" s="39">
        <v>63.892037652489776</v>
      </c>
    </row>
    <row r="15" spans="1:11" ht="12.75">
      <c r="A15" s="15">
        <v>4</v>
      </c>
      <c r="B15" s="16">
        <v>5</v>
      </c>
      <c r="C15" s="19">
        <v>33</v>
      </c>
      <c r="D15" s="19">
        <v>100</v>
      </c>
      <c r="E15" s="19">
        <v>10</v>
      </c>
      <c r="F15" s="30">
        <f t="shared" si="2"/>
        <v>10</v>
      </c>
      <c r="G15" s="27">
        <f t="shared" si="0"/>
        <v>10.000000000000007</v>
      </c>
      <c r="H15" s="27">
        <f t="shared" si="1"/>
        <v>-48.16970486974814</v>
      </c>
      <c r="J15" s="22">
        <v>8</v>
      </c>
      <c r="K15" s="40">
        <v>49.08293299369078</v>
      </c>
    </row>
    <row r="16" spans="1:11" ht="12.75">
      <c r="A16" s="15">
        <v>4</v>
      </c>
      <c r="B16" s="16">
        <v>6</v>
      </c>
      <c r="C16" s="19">
        <v>63</v>
      </c>
      <c r="D16" s="19">
        <v>50</v>
      </c>
      <c r="E16" s="19">
        <v>5</v>
      </c>
      <c r="F16" s="30">
        <v>0.3</v>
      </c>
      <c r="G16" s="27">
        <f t="shared" si="0"/>
        <v>-5.016926773666896</v>
      </c>
      <c r="H16" s="27">
        <f t="shared" si="1"/>
        <v>-95.88151901530267</v>
      </c>
      <c r="J16" s="22">
        <v>9</v>
      </c>
      <c r="K16" s="40">
        <v>22.685515715071986</v>
      </c>
    </row>
    <row r="17" spans="1:11" ht="12.75">
      <c r="A17" s="15">
        <v>5</v>
      </c>
      <c r="B17" s="16">
        <v>7</v>
      </c>
      <c r="C17" s="19">
        <v>40</v>
      </c>
      <c r="D17" s="19">
        <v>20</v>
      </c>
      <c r="E17" s="19">
        <v>2</v>
      </c>
      <c r="F17" s="30">
        <v>0.3</v>
      </c>
      <c r="G17" s="27">
        <f t="shared" si="0"/>
        <v>-16.14463531612548</v>
      </c>
      <c r="H17" s="27">
        <f t="shared" si="1"/>
        <v>-50.64113793309252</v>
      </c>
      <c r="J17" s="23">
        <v>10</v>
      </c>
      <c r="K17" s="41">
        <v>0</v>
      </c>
    </row>
    <row r="18" spans="1:8" ht="12.75">
      <c r="A18" s="15">
        <v>5</v>
      </c>
      <c r="B18" s="16">
        <v>8</v>
      </c>
      <c r="C18" s="19">
        <v>55</v>
      </c>
      <c r="D18" s="19">
        <v>5</v>
      </c>
      <c r="E18" s="19">
        <v>4</v>
      </c>
      <c r="F18" s="30">
        <v>0.3</v>
      </c>
      <c r="G18" s="27">
        <f t="shared" si="0"/>
        <v>-13.716911142510114</v>
      </c>
      <c r="H18" s="27">
        <f t="shared" si="1"/>
        <v>-76.89080936933968</v>
      </c>
    </row>
    <row r="19" spans="1:8" ht="12.75">
      <c r="A19" s="15">
        <v>5</v>
      </c>
      <c r="B19" s="16">
        <v>10</v>
      </c>
      <c r="C19" s="19">
        <v>93</v>
      </c>
      <c r="D19" s="19">
        <v>40</v>
      </c>
      <c r="E19" s="19">
        <v>1</v>
      </c>
      <c r="F19" s="30">
        <v>0.3</v>
      </c>
      <c r="G19" s="27">
        <f t="shared" si="0"/>
        <v>0.30000000000001137</v>
      </c>
      <c r="H19" s="27">
        <f t="shared" si="1"/>
        <v>-161.51588230611344</v>
      </c>
    </row>
    <row r="20" spans="1:11" ht="12.75">
      <c r="A20" s="15">
        <v>6</v>
      </c>
      <c r="B20" s="16">
        <v>8</v>
      </c>
      <c r="C20" s="19">
        <v>20</v>
      </c>
      <c r="D20" s="19">
        <v>30</v>
      </c>
      <c r="E20" s="19">
        <v>3</v>
      </c>
      <c r="F20" s="30">
        <v>0.3</v>
      </c>
      <c r="G20" s="27">
        <f t="shared" si="0"/>
        <v>0.29999999999996874</v>
      </c>
      <c r="H20" s="27">
        <f t="shared" si="1"/>
        <v>-31.712476516348133</v>
      </c>
      <c r="J20" s="13" t="s">
        <v>23</v>
      </c>
      <c r="K20" s="13" t="s">
        <v>9</v>
      </c>
    </row>
    <row r="21" spans="1:11" ht="12.75">
      <c r="A21" s="15">
        <v>7</v>
      </c>
      <c r="B21" s="16">
        <v>9</v>
      </c>
      <c r="C21" s="19">
        <v>48</v>
      </c>
      <c r="D21" s="19">
        <v>10</v>
      </c>
      <c r="E21" s="19">
        <v>4</v>
      </c>
      <c r="F21" s="30">
        <v>0.3</v>
      </c>
      <c r="G21" s="27">
        <f t="shared" si="0"/>
        <v>0.30000000000000426</v>
      </c>
      <c r="H21" s="27">
        <f t="shared" si="1"/>
        <v>-80.46478299733886</v>
      </c>
      <c r="J21" s="43">
        <f>181-21.8-14.9-4.96</f>
        <v>139.33999999999997</v>
      </c>
      <c r="K21" s="42">
        <v>0.8711238034587638</v>
      </c>
    </row>
    <row r="22" spans="1:8" ht="12.75">
      <c r="A22" s="15">
        <v>7</v>
      </c>
      <c r="B22" s="16">
        <v>10</v>
      </c>
      <c r="C22" s="19">
        <v>73</v>
      </c>
      <c r="D22" s="19">
        <v>8</v>
      </c>
      <c r="E22" s="19">
        <v>2</v>
      </c>
      <c r="F22" s="30">
        <v>0.3</v>
      </c>
      <c r="G22" s="27">
        <f t="shared" si="0"/>
        <v>0.3000000000000185</v>
      </c>
      <c r="H22" s="27">
        <f t="shared" si="1"/>
        <v>-126.20623455192974</v>
      </c>
    </row>
    <row r="23" spans="1:8" ht="12.75">
      <c r="A23" s="15">
        <v>8</v>
      </c>
      <c r="B23" s="16">
        <v>10</v>
      </c>
      <c r="C23" s="19">
        <v>56</v>
      </c>
      <c r="D23" s="19">
        <v>3</v>
      </c>
      <c r="E23" s="19">
        <v>2</v>
      </c>
      <c r="F23" s="30">
        <v>0.3</v>
      </c>
      <c r="G23" s="27">
        <f t="shared" si="0"/>
        <v>0.30000000000000426</v>
      </c>
      <c r="H23" s="27">
        <f t="shared" si="1"/>
        <v>-96.88420732750774</v>
      </c>
    </row>
    <row r="24" spans="1:8" ht="12.75">
      <c r="A24" s="17">
        <v>9</v>
      </c>
      <c r="B24" s="18">
        <v>10</v>
      </c>
      <c r="C24" s="20">
        <v>35</v>
      </c>
      <c r="D24" s="20">
        <v>20</v>
      </c>
      <c r="E24" s="20">
        <v>7</v>
      </c>
      <c r="F24" s="31">
        <v>0.3</v>
      </c>
      <c r="G24" s="28">
        <f t="shared" si="0"/>
        <v>-7.8038174059847485</v>
      </c>
      <c r="H24" s="28">
        <f t="shared" si="1"/>
        <v>-51.586862736073684</v>
      </c>
    </row>
    <row r="27" spans="4:8" ht="12.75">
      <c r="D27" s="50" t="s">
        <v>17</v>
      </c>
      <c r="E27" s="51"/>
      <c r="F27" s="51"/>
      <c r="G27" s="51"/>
      <c r="H27" s="52"/>
    </row>
    <row r="28" spans="4:8" ht="12.75">
      <c r="D28" s="53" t="s">
        <v>18</v>
      </c>
      <c r="E28" s="54"/>
      <c r="F28" s="54"/>
      <c r="G28" s="54"/>
      <c r="H28" s="55"/>
    </row>
    <row r="29" spans="4:8" ht="12.75">
      <c r="D29" s="56" t="s">
        <v>19</v>
      </c>
      <c r="E29" s="57"/>
      <c r="F29" s="57"/>
      <c r="G29" s="57"/>
      <c r="H29" s="58"/>
    </row>
    <row r="30" spans="4:8" ht="12.75">
      <c r="D30" s="59" t="s">
        <v>20</v>
      </c>
      <c r="E30" s="60"/>
      <c r="F30" s="60"/>
      <c r="G30" s="60"/>
      <c r="H30" s="61"/>
    </row>
    <row r="31" spans="4:8" ht="12.75">
      <c r="D31" s="65" t="s">
        <v>21</v>
      </c>
      <c r="E31" s="66"/>
      <c r="F31" s="66"/>
      <c r="G31" s="66"/>
      <c r="H31" s="67"/>
    </row>
    <row r="32" spans="4:8" ht="12.75">
      <c r="D32" s="68" t="s">
        <v>22</v>
      </c>
      <c r="E32" s="69"/>
      <c r="F32" s="69"/>
      <c r="G32" s="69"/>
      <c r="H32" s="70"/>
    </row>
  </sheetData>
  <mergeCells count="8">
    <mergeCell ref="A6:B6"/>
    <mergeCell ref="C1:L2"/>
    <mergeCell ref="D31:H31"/>
    <mergeCell ref="D32:H32"/>
    <mergeCell ref="D27:H27"/>
    <mergeCell ref="D28:H28"/>
    <mergeCell ref="D29:H29"/>
    <mergeCell ref="D30:H3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7"/>
  <sheetViews>
    <sheetView tabSelected="1" workbookViewId="0" topLeftCell="A1">
      <selection activeCell="E4" sqref="E4"/>
    </sheetView>
  </sheetViews>
  <sheetFormatPr defaultColWidth="11.00390625" defaultRowHeight="12.75"/>
  <sheetData>
    <row r="3" spans="1:2" ht="12.75">
      <c r="A3" s="3" t="s">
        <v>8</v>
      </c>
      <c r="B3" s="3" t="s">
        <v>0</v>
      </c>
    </row>
    <row r="4" spans="1:2" ht="12.75">
      <c r="A4" s="46">
        <v>181</v>
      </c>
      <c r="B4" s="46">
        <v>0.4440693539879308</v>
      </c>
    </row>
    <row r="5" spans="1:2" ht="12.75">
      <c r="A5" s="46">
        <v>159.2</v>
      </c>
      <c r="B5" s="46">
        <v>0.9707387523159667</v>
      </c>
    </row>
    <row r="6" spans="1:2" ht="12.75">
      <c r="A6" s="46">
        <v>144.3</v>
      </c>
      <c r="B6" s="46">
        <v>12.704151923407835</v>
      </c>
    </row>
    <row r="7" spans="1:2" ht="12.75">
      <c r="A7" s="46">
        <v>139.34</v>
      </c>
      <c r="B7" s="46">
        <v>17.02492598857698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2005-04-04T14:54:35Z</dcterms:created>
  <cp:category/>
  <cp:version/>
  <cp:contentType/>
  <cp:contentStatus/>
</cp:coreProperties>
</file>